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20730" windowHeight="11160" tabRatio="915" firstSheet="38" activeTab="49"/>
  </bookViews>
  <sheets>
    <sheet name="Раздел 3.2" sheetId="16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29">'г. Жигулевск'!$O$20:$R$40</definedName>
    <definedName name="data_r_15" localSheetId="46">'г. Новокуйбышевск'!$O$20:$R$40</definedName>
    <definedName name="data_r_15" localSheetId="8">'г. Октябрьск'!$O$20:$R$40</definedName>
    <definedName name="data_r_15" localSheetId="10">'г. Отрадный'!$O$20:$R$40</definedName>
    <definedName name="data_r_15" localSheetId="22">'г. Похвистнево'!$O$20:$R$40</definedName>
    <definedName name="data_r_15" localSheetId="49">'г. Самара'!$O$20:$R$40</definedName>
    <definedName name="data_r_15" localSheetId="7">'г. Сызрань'!$O$20:$R$40</definedName>
    <definedName name="data_r_15" localSheetId="47">'г. Тольятти'!$O$20:$R$40</definedName>
    <definedName name="data_r_15" localSheetId="40">'г. Чапаевск'!$O$20:$R$40</definedName>
    <definedName name="data_r_15" localSheetId="2">'г.о. Кинель'!$O$20:$R$40</definedName>
    <definedName name="data_r_15" localSheetId="50">'Деп Сам'!$O$20:$R$40</definedName>
    <definedName name="data_r_15" localSheetId="48">'Деп Тольятти'!$O$20:$R$40</definedName>
    <definedName name="data_r_15" localSheetId="4">ЗУ!$O$20:$R$40</definedName>
    <definedName name="data_r_15" localSheetId="1">КУ!$O$20:$R$40</definedName>
    <definedName name="data_r_15" localSheetId="38">'м.р.  Приволжский'!$O$20:$R$40</definedName>
    <definedName name="data_r_15" localSheetId="31">'м.р. Алексеевский'!$O$20:$R$40</definedName>
    <definedName name="data_r_15" localSheetId="35">'м.р. Безенчукский'!$O$20:$R$40</definedName>
    <definedName name="data_r_15" localSheetId="12">'м.р. Богатовский'!$O$20:$R$40</definedName>
    <definedName name="data_r_15" localSheetId="42">'м.р. Большеглушицкий'!$O$20:$R$40</definedName>
    <definedName name="data_r_15" localSheetId="43">'м.р. Большечерниговский'!$O$20:$R$40</definedName>
    <definedName name="data_r_15" localSheetId="32">'м.р. Борский'!$O$20:$R$40</definedName>
    <definedName name="data_r_15" localSheetId="45">'м.р. Волжский'!$O$20:$R$40</definedName>
    <definedName name="data_r_15" localSheetId="24">'м.р. Елховский'!$O$20:$R$40</definedName>
    <definedName name="data_r_15" localSheetId="18">'м.р. Исаклинский'!$O$20:$R$40</definedName>
    <definedName name="data_r_15" localSheetId="19">'м.р. Камышлинский'!$O$20:$R$40</definedName>
    <definedName name="data_r_15" localSheetId="3">'м.р. Кинельский'!$O$20:$R$40</definedName>
    <definedName name="data_r_15" localSheetId="20">'м.р. Клявлинский'!$O$20:$R$40</definedName>
    <definedName name="data_r_15" localSheetId="25">'м.р. Кошкинский'!$O$20:$R$40</definedName>
    <definedName name="data_r_15" localSheetId="36">'м.р. Красноармейский'!$O$20:$R$40</definedName>
    <definedName name="data_r_15" localSheetId="26">'м.р. Красноярский'!$O$20:$R$40</definedName>
    <definedName name="data_r_15" localSheetId="33">'м.р. Нефтегорский'!$O$20:$R$40</definedName>
    <definedName name="data_r_15" localSheetId="37">'м.р. Пестравский'!$O$20:$R$40</definedName>
    <definedName name="data_r_15" localSheetId="21">'м.р. Похвистневский'!$O$20:$R$40</definedName>
    <definedName name="data_r_15" localSheetId="14">'м.р. Сергиевский'!$O$20:$R$40</definedName>
    <definedName name="data_r_15" localSheetId="28">'м.р. Ставропольский'!$O$20:$R$40</definedName>
    <definedName name="data_r_15" localSheetId="5">'м.р. Сызранский'!$O$20:$R$40</definedName>
    <definedName name="data_r_15" localSheetId="39">'м.р. Хворостянский'!$O$20:$R$40</definedName>
    <definedName name="data_r_15" localSheetId="15">'м.р. Челно-Вершинский'!$O$20:$R$40</definedName>
    <definedName name="data_r_15" localSheetId="16">'м.р. Шенталинский'!$O$20:$R$40</definedName>
    <definedName name="data_r_15" localSheetId="6">'м.р. Шигонский'!$O$20:$R$40</definedName>
    <definedName name="data_r_15" localSheetId="11">'м.р.Кинель-Черкасский '!$O$20:$R$40</definedName>
    <definedName name="data_r_15" localSheetId="9">ОУ!$O$20:$R$40</definedName>
    <definedName name="data_r_15" localSheetId="44">ПУ!$O$20:$R$40</definedName>
    <definedName name="data_r_15" localSheetId="17">СВУ!$O$20:$R$40</definedName>
    <definedName name="data_r_15" localSheetId="23">СЗ!$O$20:$R$40</definedName>
    <definedName name="data_r_15" localSheetId="13">СУ!$O$20:$R$40</definedName>
    <definedName name="data_r_15" localSheetId="27">ЦУ!$O$20:$R$40</definedName>
    <definedName name="data_r_15" localSheetId="30">ЮВУ!$O$20:$R$40</definedName>
    <definedName name="data_r_15" localSheetId="34">ЮЗУ!$O$20:$R$40</definedName>
    <definedName name="data_r_15" localSheetId="41">ЮУ!$O$20:$R$40</definedName>
    <definedName name="data_r_15">'Раздел 3.2'!$O$20:$R$40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29">'г. Жигулевск'!$P$20:$R$40</definedName>
    <definedName name="razdel_15" localSheetId="46">'г. Новокуйбышевск'!$P$20:$R$40</definedName>
    <definedName name="razdel_15" localSheetId="8">'г. Октябрьск'!$P$20:$R$40</definedName>
    <definedName name="razdel_15" localSheetId="10">'г. Отрадный'!$P$20:$R$40</definedName>
    <definedName name="razdel_15" localSheetId="22">'г. Похвистнево'!$P$20:$R$40</definedName>
    <definedName name="razdel_15" localSheetId="49">'г. Самара'!$P$20:$R$40</definedName>
    <definedName name="razdel_15" localSheetId="7">'г. Сызрань'!$P$20:$R$40</definedName>
    <definedName name="razdel_15" localSheetId="47">'г. Тольятти'!$P$20:$R$40</definedName>
    <definedName name="razdel_15" localSheetId="40">'г. Чапаевск'!$P$20:$R$40</definedName>
    <definedName name="razdel_15" localSheetId="2">'г.о. Кинель'!$P$20:$R$40</definedName>
    <definedName name="razdel_15" localSheetId="50">'Деп Сам'!$P$20:$R$40</definedName>
    <definedName name="razdel_15" localSheetId="48">'Деп Тольятти'!$P$20:$R$40</definedName>
    <definedName name="razdel_15" localSheetId="4">ЗУ!$P$20:$R$40</definedName>
    <definedName name="razdel_15" localSheetId="1">КУ!$P$20:$R$40</definedName>
    <definedName name="razdel_15" localSheetId="38">'м.р.  Приволжский'!$P$20:$R$40</definedName>
    <definedName name="razdel_15" localSheetId="31">'м.р. Алексеевский'!$P$20:$R$40</definedName>
    <definedName name="razdel_15" localSheetId="35">'м.р. Безенчукский'!$P$20:$R$40</definedName>
    <definedName name="razdel_15" localSheetId="12">'м.р. Богатовский'!$P$20:$R$40</definedName>
    <definedName name="razdel_15" localSheetId="42">'м.р. Большеглушицкий'!$P$20:$R$40</definedName>
    <definedName name="razdel_15" localSheetId="43">'м.р. Большечерниговский'!$P$20:$R$40</definedName>
    <definedName name="razdel_15" localSheetId="32">'м.р. Борский'!$P$20:$R$40</definedName>
    <definedName name="razdel_15" localSheetId="45">'м.р. Волжский'!$P$20:$R$40</definedName>
    <definedName name="razdel_15" localSheetId="24">'м.р. Елховский'!$P$20:$R$40</definedName>
    <definedName name="razdel_15" localSheetId="18">'м.р. Исаклинский'!$P$20:$R$40</definedName>
    <definedName name="razdel_15" localSheetId="19">'м.р. Камышлинский'!$P$20:$R$40</definedName>
    <definedName name="razdel_15" localSheetId="3">'м.р. Кинельский'!$P$20:$R$40</definedName>
    <definedName name="razdel_15" localSheetId="20">'м.р. Клявлинский'!$P$20:$R$40</definedName>
    <definedName name="razdel_15" localSheetId="25">'м.р. Кошкинский'!$P$20:$R$40</definedName>
    <definedName name="razdel_15" localSheetId="36">'м.р. Красноармейский'!$P$20:$R$40</definedName>
    <definedName name="razdel_15" localSheetId="26">'м.р. Красноярский'!$P$20:$R$40</definedName>
    <definedName name="razdel_15" localSheetId="33">'м.р. Нефтегорский'!$P$20:$R$40</definedName>
    <definedName name="razdel_15" localSheetId="37">'м.р. Пестравский'!$P$20:$R$40</definedName>
    <definedName name="razdel_15" localSheetId="21">'м.р. Похвистневский'!$P$20:$R$40</definedName>
    <definedName name="razdel_15" localSheetId="14">'м.р. Сергиевский'!$P$20:$R$40</definedName>
    <definedName name="razdel_15" localSheetId="28">'м.р. Ставропольский'!$P$20:$R$40</definedName>
    <definedName name="razdel_15" localSheetId="5">'м.р. Сызранский'!$P$20:$R$40</definedName>
    <definedName name="razdel_15" localSheetId="39">'м.р. Хворостянский'!$P$20:$R$40</definedName>
    <definedName name="razdel_15" localSheetId="15">'м.р. Челно-Вершинский'!$P$20:$R$40</definedName>
    <definedName name="razdel_15" localSheetId="16">'м.р. Шенталинский'!$P$20:$R$40</definedName>
    <definedName name="razdel_15" localSheetId="6">'м.р. Шигонский'!$P$20:$R$40</definedName>
    <definedName name="razdel_15" localSheetId="11">'м.р.Кинель-Черкасский '!$P$20:$R$40</definedName>
    <definedName name="razdel_15" localSheetId="9">ОУ!$P$20:$R$40</definedName>
    <definedName name="razdel_15" localSheetId="44">ПУ!$P$20:$R$40</definedName>
    <definedName name="razdel_15" localSheetId="17">СВУ!$P$20:$R$40</definedName>
    <definedName name="razdel_15" localSheetId="23">СЗ!$P$20:$R$40</definedName>
    <definedName name="razdel_15" localSheetId="13">СУ!$P$20:$R$40</definedName>
    <definedName name="razdel_15" localSheetId="27">ЦУ!$P$20:$R$40</definedName>
    <definedName name="razdel_15" localSheetId="30">ЮВУ!$P$20:$R$40</definedName>
    <definedName name="razdel_15" localSheetId="34">ЮЗУ!$P$20:$R$40</definedName>
    <definedName name="razdel_15" localSheetId="41">ЮУ!$P$20:$R$40</definedName>
    <definedName name="razdel_15">'Раздел 3.2'!$P$20:$R$40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35" i="22" l="1"/>
  <c r="Q35" i="22"/>
  <c r="P35" i="22"/>
  <c r="R26" i="22"/>
  <c r="Q26" i="22"/>
  <c r="P26" i="22"/>
  <c r="R22" i="22"/>
  <c r="R21" i="22" s="1"/>
  <c r="Q22" i="22"/>
  <c r="Q21" i="22" s="1"/>
  <c r="P22" i="22"/>
  <c r="P21" i="22" s="1"/>
  <c r="R35" i="25" l="1"/>
  <c r="Q35" i="25"/>
  <c r="P35" i="25"/>
  <c r="R26" i="25"/>
  <c r="Q26" i="25"/>
  <c r="P26" i="25"/>
  <c r="P21" i="25" s="1"/>
  <c r="R22" i="25"/>
  <c r="R21" i="25" s="1"/>
  <c r="Q22" i="25"/>
  <c r="Q21" i="25" s="1"/>
  <c r="P22" i="25"/>
  <c r="R35" i="26"/>
  <c r="Q35" i="26"/>
  <c r="P35" i="26"/>
  <c r="R26" i="26"/>
  <c r="Q26" i="26"/>
  <c r="P26" i="26"/>
  <c r="P21" i="26" s="1"/>
  <c r="R22" i="26"/>
  <c r="R21" i="26" s="1"/>
  <c r="Q22" i="26"/>
  <c r="Q21" i="26" s="1"/>
  <c r="P22" i="26"/>
  <c r="R35" i="31" l="1"/>
  <c r="Q35" i="31"/>
  <c r="P35" i="31"/>
  <c r="R26" i="31"/>
  <c r="Q26" i="31"/>
  <c r="P26" i="31"/>
  <c r="P21" i="31" s="1"/>
  <c r="R22" i="31"/>
  <c r="R21" i="31" s="1"/>
  <c r="Q22" i="31"/>
  <c r="Q21" i="31" s="1"/>
  <c r="P22" i="31"/>
  <c r="R35" i="32"/>
  <c r="Q35" i="32"/>
  <c r="P35" i="32"/>
  <c r="R26" i="32"/>
  <c r="Q26" i="32"/>
  <c r="P26" i="32"/>
  <c r="P21" i="32" s="1"/>
  <c r="R22" i="32"/>
  <c r="R21" i="32" s="1"/>
  <c r="Q22" i="32"/>
  <c r="Q21" i="32" s="1"/>
  <c r="P22" i="32"/>
  <c r="R35" i="33"/>
  <c r="Q35" i="33"/>
  <c r="P35" i="33"/>
  <c r="R26" i="33"/>
  <c r="Q26" i="33"/>
  <c r="P26" i="33"/>
  <c r="P21" i="33" s="1"/>
  <c r="R22" i="33"/>
  <c r="R21" i="33" s="1"/>
  <c r="Q22" i="33"/>
  <c r="Q21" i="33" s="1"/>
  <c r="P22" i="33"/>
  <c r="R35" i="34"/>
  <c r="Q35" i="34"/>
  <c r="P35" i="34"/>
  <c r="R26" i="34"/>
  <c r="Q26" i="34"/>
  <c r="P26" i="34"/>
  <c r="R22" i="34"/>
  <c r="R21" i="34" s="1"/>
  <c r="Q22" i="34"/>
  <c r="Q21" i="34" s="1"/>
  <c r="P22" i="34"/>
  <c r="P21" i="34" s="1"/>
  <c r="R35" i="35"/>
  <c r="Q35" i="35"/>
  <c r="P35" i="35"/>
  <c r="R26" i="35"/>
  <c r="Q26" i="35"/>
  <c r="P26" i="35"/>
  <c r="R22" i="35"/>
  <c r="R21" i="35" s="1"/>
  <c r="Q22" i="35"/>
  <c r="Q21" i="35" s="1"/>
  <c r="P22" i="35"/>
  <c r="P21" i="35" s="1"/>
  <c r="R35" i="36"/>
  <c r="Q35" i="36"/>
  <c r="P35" i="36"/>
  <c r="R26" i="36"/>
  <c r="Q26" i="36"/>
  <c r="P26" i="36"/>
  <c r="P21" i="36" s="1"/>
  <c r="R22" i="36"/>
  <c r="R21" i="36" s="1"/>
  <c r="Q22" i="36"/>
  <c r="Q21" i="36" s="1"/>
  <c r="P22" i="36"/>
  <c r="R35" i="28" l="1"/>
  <c r="Q35" i="28"/>
  <c r="P35" i="28"/>
  <c r="R26" i="28"/>
  <c r="R21" i="28" s="1"/>
  <c r="Q26" i="28"/>
  <c r="P26" i="28"/>
  <c r="R22" i="28"/>
  <c r="Q22" i="28"/>
  <c r="Q21" i="28" s="1"/>
  <c r="P22" i="28"/>
  <c r="P21" i="28" s="1"/>
  <c r="R35" i="29"/>
  <c r="Q35" i="29"/>
  <c r="P35" i="29"/>
  <c r="R26" i="29"/>
  <c r="Q26" i="29"/>
  <c r="P26" i="29"/>
  <c r="P21" i="29" s="1"/>
  <c r="R22" i="29"/>
  <c r="R21" i="29" s="1"/>
  <c r="Q22" i="29"/>
  <c r="Q21" i="29" s="1"/>
  <c r="P22" i="29"/>
  <c r="R35" i="59" l="1"/>
  <c r="Q35" i="59"/>
  <c r="P35" i="59"/>
  <c r="R26" i="59"/>
  <c r="Q26" i="59"/>
  <c r="P26" i="59"/>
  <c r="P21" i="59" s="1"/>
  <c r="R22" i="59"/>
  <c r="R21" i="59" s="1"/>
  <c r="Q22" i="59"/>
  <c r="Q21" i="59" s="1"/>
  <c r="P22" i="59"/>
  <c r="R35" i="60"/>
  <c r="Q35" i="60"/>
  <c r="P35" i="60"/>
  <c r="R26" i="60"/>
  <c r="Q26" i="60"/>
  <c r="P26" i="60"/>
  <c r="R22" i="60"/>
  <c r="Q22" i="60"/>
  <c r="Q21" i="60" s="1"/>
  <c r="P22" i="60"/>
  <c r="P21" i="60" s="1"/>
  <c r="R21" i="60"/>
  <c r="R35" i="61"/>
  <c r="Q35" i="61"/>
  <c r="P35" i="61"/>
  <c r="R26" i="61"/>
  <c r="Q26" i="61"/>
  <c r="P26" i="61"/>
  <c r="R22" i="61"/>
  <c r="R21" i="61" s="1"/>
  <c r="Q22" i="61"/>
  <c r="Q21" i="61" s="1"/>
  <c r="P22" i="61"/>
  <c r="P21" i="61" s="1"/>
  <c r="R35" i="24" l="1"/>
  <c r="Q35" i="24"/>
  <c r="P35" i="24"/>
  <c r="R26" i="24"/>
  <c r="Q26" i="24"/>
  <c r="P26" i="24"/>
  <c r="R22" i="24"/>
  <c r="R21" i="24" s="1"/>
  <c r="Q22" i="24"/>
  <c r="Q21" i="24" s="1"/>
  <c r="P22" i="24"/>
  <c r="P21" i="24" s="1"/>
  <c r="R35" i="38" l="1"/>
  <c r="Q35" i="38"/>
  <c r="P35" i="38"/>
  <c r="R26" i="38"/>
  <c r="Q26" i="38"/>
  <c r="P26" i="38"/>
  <c r="P21" i="38" s="1"/>
  <c r="R22" i="38"/>
  <c r="R21" i="38" s="1"/>
  <c r="Q22" i="38"/>
  <c r="Q21" i="38" s="1"/>
  <c r="P22" i="38"/>
  <c r="R35" i="39"/>
  <c r="Q35" i="39"/>
  <c r="P35" i="39"/>
  <c r="R26" i="39"/>
  <c r="Q26" i="39"/>
  <c r="P26" i="39"/>
  <c r="R22" i="39"/>
  <c r="R21" i="39" s="1"/>
  <c r="Q22" i="39"/>
  <c r="Q21" i="39" s="1"/>
  <c r="P22" i="39"/>
  <c r="P21" i="39" s="1"/>
  <c r="R35" i="40"/>
  <c r="Q35" i="40"/>
  <c r="P35" i="40"/>
  <c r="R26" i="40"/>
  <c r="Q26" i="40"/>
  <c r="P26" i="40"/>
  <c r="R22" i="40"/>
  <c r="R21" i="40" s="1"/>
  <c r="Q22" i="40"/>
  <c r="Q21" i="40" s="1"/>
  <c r="P22" i="40"/>
  <c r="P21" i="40" s="1"/>
  <c r="R35" i="49" l="1"/>
  <c r="Q35" i="49"/>
  <c r="P35" i="49"/>
  <c r="R26" i="49"/>
  <c r="Q26" i="49"/>
  <c r="P26" i="49"/>
  <c r="P21" i="49" s="1"/>
  <c r="R22" i="49"/>
  <c r="R21" i="49" s="1"/>
  <c r="Q22" i="49"/>
  <c r="Q21" i="49" s="1"/>
  <c r="P22" i="49"/>
  <c r="R35" i="50"/>
  <c r="Q35" i="50"/>
  <c r="P35" i="50"/>
  <c r="R26" i="50"/>
  <c r="Q26" i="50"/>
  <c r="P26" i="50"/>
  <c r="P21" i="50" s="1"/>
  <c r="R22" i="50"/>
  <c r="R21" i="50" s="1"/>
  <c r="Q22" i="50"/>
  <c r="Q21" i="50" s="1"/>
  <c r="P22" i="50"/>
  <c r="R35" i="51"/>
  <c r="Q35" i="51"/>
  <c r="P35" i="51"/>
  <c r="R26" i="51"/>
  <c r="Q26" i="51"/>
  <c r="P26" i="51"/>
  <c r="P21" i="51" s="1"/>
  <c r="R22" i="51"/>
  <c r="R21" i="51" s="1"/>
  <c r="Q22" i="51"/>
  <c r="Q21" i="51" s="1"/>
  <c r="P22" i="51"/>
  <c r="R35" i="52"/>
  <c r="Q35" i="52"/>
  <c r="P35" i="52"/>
  <c r="R26" i="52"/>
  <c r="Q26" i="52"/>
  <c r="P26" i="52"/>
  <c r="R22" i="52"/>
  <c r="R21" i="52" s="1"/>
  <c r="Q22" i="52"/>
  <c r="Q21" i="52" s="1"/>
  <c r="P22" i="52"/>
  <c r="P21" i="52" s="1"/>
  <c r="R35" i="53"/>
  <c r="Q35" i="53"/>
  <c r="P35" i="53"/>
  <c r="R26" i="53"/>
  <c r="Q26" i="53"/>
  <c r="P26" i="53"/>
  <c r="P21" i="53" s="1"/>
  <c r="R22" i="53"/>
  <c r="R21" i="53" s="1"/>
  <c r="Q22" i="53"/>
  <c r="Q21" i="53" s="1"/>
  <c r="P22" i="53"/>
  <c r="R35" i="45" l="1"/>
  <c r="Q35" i="45"/>
  <c r="P35" i="45"/>
  <c r="R26" i="45"/>
  <c r="Q26" i="45"/>
  <c r="P26" i="45"/>
  <c r="P21" i="45" s="1"/>
  <c r="R22" i="45"/>
  <c r="R21" i="45" s="1"/>
  <c r="Q22" i="45"/>
  <c r="Q21" i="45" s="1"/>
  <c r="P22" i="45"/>
  <c r="R35" i="46"/>
  <c r="Q35" i="46"/>
  <c r="P35" i="46"/>
  <c r="R26" i="46"/>
  <c r="Q26" i="46"/>
  <c r="P26" i="46"/>
  <c r="P21" i="46" s="1"/>
  <c r="R22" i="46"/>
  <c r="R21" i="46" s="1"/>
  <c r="Q22" i="46"/>
  <c r="Q21" i="46" s="1"/>
  <c r="P22" i="46"/>
  <c r="R35" i="47"/>
  <c r="Q35" i="47"/>
  <c r="P35" i="47"/>
  <c r="R26" i="47"/>
  <c r="Q26" i="47"/>
  <c r="P26" i="47"/>
  <c r="R22" i="47"/>
  <c r="R21" i="47" s="1"/>
  <c r="Q22" i="47"/>
  <c r="Q21" i="47" s="1"/>
  <c r="P22" i="47"/>
  <c r="P21" i="47" s="1"/>
  <c r="R35" i="63" l="1"/>
  <c r="Q35" i="63"/>
  <c r="P35" i="63"/>
  <c r="R26" i="63"/>
  <c r="Q26" i="63"/>
  <c r="P26" i="63"/>
  <c r="P21" i="63" s="1"/>
  <c r="R22" i="63"/>
  <c r="R21" i="63" s="1"/>
  <c r="Q22" i="63"/>
  <c r="Q21" i="63" s="1"/>
  <c r="P22" i="63"/>
  <c r="R35" i="65"/>
  <c r="Q35" i="65"/>
  <c r="P35" i="65"/>
  <c r="R26" i="65"/>
  <c r="Q26" i="65"/>
  <c r="P26" i="65"/>
  <c r="P21" i="65" s="1"/>
  <c r="R22" i="65"/>
  <c r="R21" i="65" s="1"/>
  <c r="Q22" i="65"/>
  <c r="Q21" i="65" s="1"/>
  <c r="P22" i="65"/>
  <c r="R35" i="66"/>
  <c r="Q35" i="66"/>
  <c r="P35" i="66"/>
  <c r="R26" i="66"/>
  <c r="Q26" i="66"/>
  <c r="P26" i="66"/>
  <c r="P21" i="66" s="1"/>
  <c r="R22" i="66"/>
  <c r="R21" i="66" s="1"/>
  <c r="Q22" i="66"/>
  <c r="Q21" i="66" s="1"/>
  <c r="P22" i="66"/>
  <c r="R35" i="68" l="1"/>
  <c r="Q35" i="68"/>
  <c r="P35" i="68"/>
  <c r="R26" i="68"/>
  <c r="Q26" i="68"/>
  <c r="P26" i="68"/>
  <c r="P21" i="68" s="1"/>
  <c r="R22" i="68"/>
  <c r="R21" i="68" s="1"/>
  <c r="Q22" i="68"/>
  <c r="Q21" i="68" s="1"/>
  <c r="P22" i="68"/>
  <c r="R35" i="69"/>
  <c r="Q35" i="69"/>
  <c r="P35" i="69"/>
  <c r="R26" i="69"/>
  <c r="Q26" i="69"/>
  <c r="P26" i="69"/>
  <c r="P21" i="69" s="1"/>
  <c r="R22" i="69"/>
  <c r="R21" i="69" s="1"/>
  <c r="Q22" i="69"/>
  <c r="Q21" i="69" s="1"/>
  <c r="P22" i="69"/>
  <c r="R35" i="42" l="1"/>
  <c r="Q35" i="42"/>
  <c r="P35" i="42"/>
  <c r="R26" i="42"/>
  <c r="Q26" i="42"/>
  <c r="P26" i="42"/>
  <c r="R22" i="42"/>
  <c r="R21" i="42" s="1"/>
  <c r="Q22" i="42"/>
  <c r="Q21" i="42" s="1"/>
  <c r="P22" i="42"/>
  <c r="P21" i="42" s="1"/>
  <c r="R35" i="56" l="1"/>
  <c r="Q35" i="56"/>
  <c r="P35" i="56"/>
  <c r="R26" i="56"/>
  <c r="Q26" i="56"/>
  <c r="P26" i="56"/>
  <c r="R22" i="56"/>
  <c r="R21" i="56" s="1"/>
  <c r="Q22" i="56"/>
  <c r="Q21" i="56" s="1"/>
  <c r="P22" i="56"/>
  <c r="P21" i="56" s="1"/>
  <c r="R35" i="57"/>
  <c r="Q35" i="57"/>
  <c r="P35" i="57"/>
  <c r="R21" i="57"/>
  <c r="Q21" i="57"/>
  <c r="P21" i="57"/>
  <c r="P21" i="37" l="1"/>
  <c r="Q21" i="27"/>
  <c r="Q21" i="44"/>
  <c r="Q21" i="48"/>
  <c r="Q21" i="30"/>
  <c r="Q21" i="37"/>
  <c r="Q22" i="44"/>
  <c r="R22" i="44"/>
  <c r="R23" i="44"/>
  <c r="P25" i="44"/>
  <c r="Q26" i="44"/>
  <c r="R27" i="44"/>
  <c r="P29" i="44"/>
  <c r="R29" i="44"/>
  <c r="P31" i="44"/>
  <c r="R31" i="44"/>
  <c r="Q34" i="44"/>
  <c r="R35" i="44"/>
  <c r="P36" i="44"/>
  <c r="P37" i="44"/>
  <c r="Q38" i="44"/>
  <c r="P40" i="67"/>
  <c r="P23" i="67"/>
  <c r="R23" i="67"/>
  <c r="Q24" i="67"/>
  <c r="R25" i="67"/>
  <c r="P27" i="67"/>
  <c r="R27" i="67"/>
  <c r="Q28" i="67"/>
  <c r="R29" i="67"/>
  <c r="P31" i="67"/>
  <c r="R31" i="67"/>
  <c r="Q32" i="67"/>
  <c r="P35" i="67"/>
  <c r="R35" i="67"/>
  <c r="R37" i="67"/>
  <c r="P39" i="67"/>
  <c r="R21" i="67"/>
  <c r="Q27" i="70"/>
  <c r="Q23" i="70"/>
  <c r="R39" i="44"/>
  <c r="R37" i="44"/>
  <c r="R33" i="44"/>
  <c r="P33" i="44"/>
  <c r="R25" i="44"/>
  <c r="Q23" i="44"/>
  <c r="Q22" i="27"/>
  <c r="R22" i="27"/>
  <c r="Q23" i="27"/>
  <c r="R23" i="27"/>
  <c r="Q24" i="27"/>
  <c r="R24" i="27"/>
  <c r="Q25" i="27"/>
  <c r="R25" i="27"/>
  <c r="Q26" i="27"/>
  <c r="R26" i="27"/>
  <c r="Q27" i="27"/>
  <c r="R27" i="27"/>
  <c r="Q28" i="27"/>
  <c r="R28" i="27"/>
  <c r="Q29" i="27"/>
  <c r="R29" i="27"/>
  <c r="Q30" i="27"/>
  <c r="R30" i="27"/>
  <c r="Q31" i="27"/>
  <c r="R31" i="27"/>
  <c r="Q32" i="27"/>
  <c r="R32" i="27"/>
  <c r="Q33" i="27"/>
  <c r="R33" i="27"/>
  <c r="Q34" i="27"/>
  <c r="R34" i="27"/>
  <c r="Q35" i="27"/>
  <c r="R35" i="27"/>
  <c r="Q36" i="27"/>
  <c r="R36" i="27"/>
  <c r="Q37" i="27"/>
  <c r="R37" i="27"/>
  <c r="Q38" i="27"/>
  <c r="R38" i="27"/>
  <c r="Q39" i="27"/>
  <c r="R39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R21" i="27"/>
  <c r="P21" i="27"/>
  <c r="Q22" i="30"/>
  <c r="R22" i="30"/>
  <c r="Q23" i="30"/>
  <c r="R23" i="30"/>
  <c r="Q24" i="30"/>
  <c r="R24" i="30"/>
  <c r="Q25" i="30"/>
  <c r="R25" i="30"/>
  <c r="Q26" i="30"/>
  <c r="R26" i="30"/>
  <c r="Q27" i="30"/>
  <c r="R27" i="30"/>
  <c r="Q28" i="30"/>
  <c r="R28" i="30"/>
  <c r="Q29" i="30"/>
  <c r="R29" i="30"/>
  <c r="Q30" i="30"/>
  <c r="R30" i="30"/>
  <c r="Q31" i="30"/>
  <c r="R31" i="30"/>
  <c r="Q32" i="30"/>
  <c r="R32" i="30"/>
  <c r="Q33" i="30"/>
  <c r="R33" i="30"/>
  <c r="Q34" i="30"/>
  <c r="R34" i="30"/>
  <c r="Q35" i="30"/>
  <c r="R35" i="30"/>
  <c r="Q36" i="30"/>
  <c r="R36" i="30"/>
  <c r="Q37" i="30"/>
  <c r="R37" i="30"/>
  <c r="Q38" i="30"/>
  <c r="R38" i="30"/>
  <c r="Q39" i="30"/>
  <c r="R39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R21" i="30"/>
  <c r="P21" i="30"/>
  <c r="Q22" i="37"/>
  <c r="R22" i="37"/>
  <c r="Q23" i="37"/>
  <c r="R23" i="37"/>
  <c r="Q24" i="37"/>
  <c r="R24" i="37"/>
  <c r="Q25" i="37"/>
  <c r="R25" i="37"/>
  <c r="Q26" i="37"/>
  <c r="R26" i="37"/>
  <c r="Q27" i="37"/>
  <c r="R27" i="37"/>
  <c r="Q28" i="37"/>
  <c r="R28" i="37"/>
  <c r="Q29" i="37"/>
  <c r="R29" i="37"/>
  <c r="Q30" i="37"/>
  <c r="R30" i="37"/>
  <c r="Q31" i="37"/>
  <c r="R31" i="37"/>
  <c r="Q32" i="37"/>
  <c r="R32" i="37"/>
  <c r="Q33" i="37"/>
  <c r="R33" i="37"/>
  <c r="Q34" i="37"/>
  <c r="R34" i="37"/>
  <c r="Q35" i="37"/>
  <c r="R35" i="37"/>
  <c r="Q36" i="37"/>
  <c r="R36" i="37"/>
  <c r="Q37" i="37"/>
  <c r="R37" i="37"/>
  <c r="Q38" i="37"/>
  <c r="R38" i="37"/>
  <c r="Q39" i="37"/>
  <c r="R39" i="37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P35" i="37"/>
  <c r="P36" i="37"/>
  <c r="P37" i="37"/>
  <c r="P38" i="37"/>
  <c r="P39" i="37"/>
  <c r="P40" i="37"/>
  <c r="R21" i="37"/>
  <c r="Q22" i="41"/>
  <c r="R22" i="41"/>
  <c r="Q23" i="41"/>
  <c r="R23" i="41"/>
  <c r="Q24" i="41"/>
  <c r="R24" i="41"/>
  <c r="Q25" i="41"/>
  <c r="R25" i="41"/>
  <c r="Q26" i="41"/>
  <c r="R26" i="41"/>
  <c r="Q27" i="41"/>
  <c r="R27" i="41"/>
  <c r="Q28" i="41"/>
  <c r="R28" i="41"/>
  <c r="Q29" i="41"/>
  <c r="R29" i="41"/>
  <c r="Q30" i="41"/>
  <c r="R30" i="41"/>
  <c r="Q31" i="41"/>
  <c r="R31" i="41"/>
  <c r="Q32" i="41"/>
  <c r="R32" i="41"/>
  <c r="Q33" i="41"/>
  <c r="R33" i="41"/>
  <c r="Q34" i="41"/>
  <c r="R34" i="41"/>
  <c r="Q35" i="41"/>
  <c r="R35" i="41"/>
  <c r="Q36" i="41"/>
  <c r="R36" i="41"/>
  <c r="Q37" i="41"/>
  <c r="R37" i="41"/>
  <c r="Q38" i="41"/>
  <c r="R38" i="41"/>
  <c r="Q39" i="41"/>
  <c r="R39" i="41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P35" i="41"/>
  <c r="P36" i="41"/>
  <c r="P37" i="41"/>
  <c r="P38" i="41"/>
  <c r="P39" i="41"/>
  <c r="P40" i="41"/>
  <c r="Q21" i="41"/>
  <c r="R21" i="41"/>
  <c r="P21" i="41"/>
  <c r="Q24" i="44"/>
  <c r="R24" i="44"/>
  <c r="Q25" i="44"/>
  <c r="R26" i="44"/>
  <c r="Q27" i="44"/>
  <c r="Q28" i="44"/>
  <c r="R28" i="44"/>
  <c r="Q29" i="44"/>
  <c r="Q30" i="44"/>
  <c r="R30" i="44"/>
  <c r="Q31" i="44"/>
  <c r="Q32" i="44"/>
  <c r="R32" i="44"/>
  <c r="Q33" i="44"/>
  <c r="R34" i="44"/>
  <c r="Q35" i="44"/>
  <c r="Q36" i="44"/>
  <c r="R36" i="44"/>
  <c r="Q37" i="44"/>
  <c r="R38" i="44"/>
  <c r="Q39" i="44"/>
  <c r="P22" i="44"/>
  <c r="P23" i="44"/>
  <c r="P24" i="44"/>
  <c r="P26" i="44"/>
  <c r="P27" i="44"/>
  <c r="P28" i="44"/>
  <c r="P30" i="44"/>
  <c r="P32" i="44"/>
  <c r="P34" i="44"/>
  <c r="P35" i="44"/>
  <c r="P38" i="44"/>
  <c r="P39" i="44"/>
  <c r="P40" i="44"/>
  <c r="R21" i="44"/>
  <c r="P21" i="44"/>
  <c r="Q22" i="48"/>
  <c r="R22" i="48"/>
  <c r="Q23" i="48"/>
  <c r="R23" i="48"/>
  <c r="Q24" i="48"/>
  <c r="R24" i="48"/>
  <c r="Q25" i="48"/>
  <c r="R25" i="48"/>
  <c r="Q26" i="48"/>
  <c r="R26" i="48"/>
  <c r="Q27" i="48"/>
  <c r="R27" i="48"/>
  <c r="Q28" i="48"/>
  <c r="R28" i="48"/>
  <c r="Q29" i="48"/>
  <c r="R29" i="48"/>
  <c r="Q30" i="48"/>
  <c r="R30" i="48"/>
  <c r="Q31" i="48"/>
  <c r="R31" i="48"/>
  <c r="Q32" i="48"/>
  <c r="R32" i="48"/>
  <c r="Q33" i="48"/>
  <c r="R33" i="48"/>
  <c r="Q34" i="48"/>
  <c r="R34" i="48"/>
  <c r="Q35" i="48"/>
  <c r="R35" i="48"/>
  <c r="Q36" i="48"/>
  <c r="R36" i="48"/>
  <c r="Q37" i="48"/>
  <c r="R37" i="48"/>
  <c r="Q38" i="48"/>
  <c r="R38" i="48"/>
  <c r="Q39" i="48"/>
  <c r="R39" i="48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P35" i="48"/>
  <c r="P36" i="48"/>
  <c r="P37" i="48"/>
  <c r="P38" i="48"/>
  <c r="P39" i="48"/>
  <c r="P40" i="48"/>
  <c r="R21" i="48"/>
  <c r="P21" i="48"/>
  <c r="Q22" i="54"/>
  <c r="R22" i="54"/>
  <c r="Q23" i="54"/>
  <c r="R23" i="54"/>
  <c r="Q24" i="54"/>
  <c r="R24" i="54"/>
  <c r="Q25" i="54"/>
  <c r="R25" i="54"/>
  <c r="Q26" i="54"/>
  <c r="R26" i="54"/>
  <c r="Q27" i="54"/>
  <c r="R27" i="54"/>
  <c r="Q28" i="54"/>
  <c r="R28" i="54"/>
  <c r="Q29" i="54"/>
  <c r="R29" i="54"/>
  <c r="Q30" i="54"/>
  <c r="R30" i="54"/>
  <c r="Q31" i="54"/>
  <c r="R31" i="54"/>
  <c r="Q32" i="54"/>
  <c r="R32" i="54"/>
  <c r="Q33" i="54"/>
  <c r="R33" i="54"/>
  <c r="Q34" i="54"/>
  <c r="R34" i="54"/>
  <c r="Q35" i="54"/>
  <c r="R35" i="54"/>
  <c r="Q36" i="54"/>
  <c r="R36" i="54"/>
  <c r="Q37" i="54"/>
  <c r="R37" i="54"/>
  <c r="Q38" i="54"/>
  <c r="R38" i="54"/>
  <c r="Q39" i="54"/>
  <c r="R39" i="54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P35" i="54"/>
  <c r="P36" i="54"/>
  <c r="P37" i="54"/>
  <c r="P38" i="54"/>
  <c r="P39" i="54"/>
  <c r="P40" i="54"/>
  <c r="Q21" i="54"/>
  <c r="R21" i="54"/>
  <c r="P21" i="54"/>
  <c r="Q22" i="58"/>
  <c r="R22" i="58"/>
  <c r="Q23" i="58"/>
  <c r="R23" i="58"/>
  <c r="Q24" i="58"/>
  <c r="R24" i="58"/>
  <c r="Q25" i="58"/>
  <c r="R25" i="58"/>
  <c r="Q26" i="58"/>
  <c r="R26" i="58"/>
  <c r="Q27" i="58"/>
  <c r="R27" i="58"/>
  <c r="Q28" i="58"/>
  <c r="R28" i="58"/>
  <c r="Q29" i="58"/>
  <c r="R29" i="58"/>
  <c r="Q30" i="58"/>
  <c r="R30" i="58"/>
  <c r="Q31" i="58"/>
  <c r="R31" i="58"/>
  <c r="Q32" i="58"/>
  <c r="R32" i="58"/>
  <c r="Q33" i="58"/>
  <c r="R33" i="58"/>
  <c r="Q34" i="58"/>
  <c r="R34" i="58"/>
  <c r="Q35" i="58"/>
  <c r="R35" i="58"/>
  <c r="Q36" i="58"/>
  <c r="R36" i="58"/>
  <c r="Q37" i="58"/>
  <c r="R37" i="58"/>
  <c r="Q38" i="58"/>
  <c r="R38" i="58"/>
  <c r="Q39" i="58"/>
  <c r="R39" i="58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P35" i="58"/>
  <c r="P36" i="58"/>
  <c r="P37" i="58"/>
  <c r="P38" i="58"/>
  <c r="P39" i="58"/>
  <c r="P40" i="58"/>
  <c r="R21" i="58"/>
  <c r="P21" i="58"/>
  <c r="Q22" i="62"/>
  <c r="R22" i="62"/>
  <c r="Q23" i="62"/>
  <c r="R23" i="62"/>
  <c r="Q24" i="62"/>
  <c r="R24" i="62"/>
  <c r="Q25" i="62"/>
  <c r="R25" i="62"/>
  <c r="Q26" i="62"/>
  <c r="R26" i="62"/>
  <c r="Q27" i="62"/>
  <c r="R27" i="62"/>
  <c r="Q28" i="62"/>
  <c r="R28" i="62"/>
  <c r="Q29" i="62"/>
  <c r="R29" i="62"/>
  <c r="Q30" i="62"/>
  <c r="R30" i="62"/>
  <c r="Q31" i="62"/>
  <c r="R31" i="62"/>
  <c r="Q32" i="62"/>
  <c r="R32" i="62"/>
  <c r="Q33" i="62"/>
  <c r="R33" i="62"/>
  <c r="Q34" i="62"/>
  <c r="R34" i="62"/>
  <c r="Q35" i="62"/>
  <c r="R35" i="62"/>
  <c r="Q36" i="62"/>
  <c r="R36" i="62"/>
  <c r="Q37" i="62"/>
  <c r="R37" i="62"/>
  <c r="Q38" i="62"/>
  <c r="R38" i="62"/>
  <c r="Q39" i="62"/>
  <c r="R39" i="62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P35" i="62"/>
  <c r="P36" i="62"/>
  <c r="P37" i="62"/>
  <c r="P38" i="62"/>
  <c r="P39" i="62"/>
  <c r="P40" i="62"/>
  <c r="Q21" i="62"/>
  <c r="R21" i="62"/>
  <c r="P21" i="62"/>
  <c r="Q22" i="67"/>
  <c r="R22" i="67"/>
  <c r="Q23" i="67"/>
  <c r="R24" i="67"/>
  <c r="Q25" i="67"/>
  <c r="Q26" i="67"/>
  <c r="R26" i="67"/>
  <c r="Q27" i="67"/>
  <c r="R28" i="67"/>
  <c r="Q29" i="67"/>
  <c r="Q30" i="67"/>
  <c r="R30" i="67"/>
  <c r="Q31" i="67"/>
  <c r="R32" i="67"/>
  <c r="Q33" i="67"/>
  <c r="R33" i="67"/>
  <c r="Q34" i="67"/>
  <c r="R34" i="67"/>
  <c r="Q35" i="67"/>
  <c r="Q36" i="67"/>
  <c r="R36" i="67"/>
  <c r="Q37" i="67"/>
  <c r="Q38" i="67"/>
  <c r="R38" i="67"/>
  <c r="Q39" i="67"/>
  <c r="R39" i="67"/>
  <c r="P22" i="67"/>
  <c r="P24" i="67"/>
  <c r="P25" i="67"/>
  <c r="P26" i="67"/>
  <c r="P28" i="67"/>
  <c r="P29" i="67"/>
  <c r="P30" i="67"/>
  <c r="P32" i="67"/>
  <c r="P33" i="67"/>
  <c r="P34" i="67"/>
  <c r="P36" i="67"/>
  <c r="P37" i="67"/>
  <c r="P38" i="67"/>
  <c r="Q21" i="67"/>
  <c r="P21" i="67"/>
  <c r="Q22" i="70"/>
  <c r="R22" i="70"/>
  <c r="R23" i="70"/>
  <c r="Q24" i="70"/>
  <c r="R24" i="70"/>
  <c r="Q25" i="70"/>
  <c r="R25" i="70"/>
  <c r="Q26" i="70"/>
  <c r="R26" i="70"/>
  <c r="R27" i="70"/>
  <c r="Q28" i="70"/>
  <c r="R28" i="70"/>
  <c r="Q29" i="70"/>
  <c r="R29" i="70"/>
  <c r="Q30" i="70"/>
  <c r="R30" i="70"/>
  <c r="Q31" i="70"/>
  <c r="R31" i="70"/>
  <c r="Q32" i="70"/>
  <c r="R32" i="70"/>
  <c r="Q33" i="70"/>
  <c r="R33" i="70"/>
  <c r="Q34" i="70"/>
  <c r="R34" i="70"/>
  <c r="Q35" i="70"/>
  <c r="R35" i="70"/>
  <c r="Q36" i="70"/>
  <c r="R36" i="70"/>
  <c r="Q37" i="70"/>
  <c r="R37" i="70"/>
  <c r="Q38" i="70"/>
  <c r="R38" i="70"/>
  <c r="Q39" i="70"/>
  <c r="R39" i="70"/>
  <c r="P22" i="70"/>
  <c r="P23" i="70"/>
  <c r="P24" i="70"/>
  <c r="P25" i="70"/>
  <c r="P26" i="70"/>
  <c r="P27" i="70"/>
  <c r="P28" i="70"/>
  <c r="P29" i="70"/>
  <c r="P30" i="70"/>
  <c r="P31" i="70"/>
  <c r="P32" i="70"/>
  <c r="P33" i="70"/>
  <c r="P34" i="70"/>
  <c r="P35" i="70"/>
  <c r="P36" i="70"/>
  <c r="P37" i="70"/>
  <c r="P38" i="70"/>
  <c r="P39" i="70"/>
  <c r="P40" i="70"/>
  <c r="Q21" i="70"/>
  <c r="R21" i="70"/>
  <c r="P21" i="70"/>
  <c r="Q21" i="58" l="1"/>
  <c r="Q21" i="16" s="1"/>
  <c r="P40" i="16"/>
  <c r="P36" i="16"/>
  <c r="P32" i="16"/>
  <c r="P28" i="16"/>
  <c r="P24" i="16"/>
  <c r="Q39" i="16"/>
  <c r="Q37" i="16"/>
  <c r="Q35" i="16"/>
  <c r="Q33" i="16"/>
  <c r="Q31" i="16"/>
  <c r="Q29" i="16"/>
  <c r="Q27" i="16"/>
  <c r="Q25" i="16"/>
  <c r="Q23" i="16"/>
  <c r="P37" i="16"/>
  <c r="P33" i="16"/>
  <c r="P29" i="16"/>
  <c r="P25" i="16"/>
  <c r="R39" i="16"/>
  <c r="R37" i="16"/>
  <c r="R35" i="16"/>
  <c r="R33" i="16"/>
  <c r="R31" i="16"/>
  <c r="R29" i="16"/>
  <c r="R27" i="16"/>
  <c r="R25" i="16"/>
  <c r="R23" i="16"/>
  <c r="R21" i="16"/>
  <c r="P38" i="16"/>
  <c r="P34" i="16"/>
  <c r="P30" i="16"/>
  <c r="P26" i="16"/>
  <c r="P22" i="16"/>
  <c r="Q38" i="16"/>
  <c r="Q36" i="16"/>
  <c r="Q34" i="16"/>
  <c r="Q32" i="16"/>
  <c r="Q30" i="16"/>
  <c r="Q28" i="16"/>
  <c r="Q26" i="16"/>
  <c r="Q24" i="16"/>
  <c r="Q22" i="16"/>
  <c r="P21" i="16"/>
  <c r="P39" i="16"/>
  <c r="P35" i="16"/>
  <c r="P31" i="16"/>
  <c r="P27" i="16"/>
  <c r="P23" i="16"/>
  <c r="R38" i="16"/>
  <c r="R36" i="16"/>
  <c r="R34" i="16"/>
  <c r="R32" i="16"/>
  <c r="R30" i="16"/>
  <c r="R28" i="16"/>
  <c r="R26" i="16"/>
  <c r="R24" i="16"/>
  <c r="R22" i="16"/>
</calcChain>
</file>

<file path=xl/sharedStrings.xml><?xml version="1.0" encoding="utf-8"?>
<sst xmlns="http://schemas.openxmlformats.org/spreadsheetml/2006/main" count="1428" uniqueCount="28">
  <si>
    <t>Наименование показателей</t>
  </si>
  <si>
    <t>№
строки</t>
  </si>
  <si>
    <t>Всего</t>
  </si>
  <si>
    <t>Код по ОКЕИ: тысяча рублей – 384 (с одним десятичным знаком)</t>
  </si>
  <si>
    <t>Расходы (сумма строк  02, 06, 13, 14)</t>
  </si>
  <si>
    <t xml:space="preserve">   в том числе:
      оплата труда и начисления на выплаты по оплате труда (сумма строк 03–05)</t>
  </si>
  <si>
    <t xml:space="preserve">      оплата работ, услуг (сумма строк 07–12)</t>
  </si>
  <si>
    <t xml:space="preserve">         заработная плата</t>
  </si>
  <si>
    <t xml:space="preserve">         прочие выплаты</t>
  </si>
  <si>
    <t xml:space="preserve">         начисления на выплаты по оплате труда</t>
  </si>
  <si>
    <t xml:space="preserve">      социальное обеспечение</t>
  </si>
  <si>
    <t xml:space="preserve">      прочие расходы</t>
  </si>
  <si>
    <t>в том числе осуществляемые</t>
  </si>
  <si>
    <t>Поступление нефинансовых активов  (сумма строк 16-19)</t>
  </si>
  <si>
    <t xml:space="preserve">         в том числе:
            услуги связи</t>
  </si>
  <si>
    <t xml:space="preserve">            транспортные услуги</t>
  </si>
  <si>
    <t xml:space="preserve">            коммунальные услуги</t>
  </si>
  <si>
    <t xml:space="preserve">            арендная плата за пользование имуществом</t>
  </si>
  <si>
    <t xml:space="preserve">            работы, услуги по содержанию имущества</t>
  </si>
  <si>
    <t xml:space="preserve">            прочие работы, услуги</t>
  </si>
  <si>
    <t xml:space="preserve">   в том числе:
      увеличение стоимости основных средств</t>
  </si>
  <si>
    <t xml:space="preserve">      увеличение стоимости нематериальных активов</t>
  </si>
  <si>
    <t xml:space="preserve">      увеличение стоимости непроизведенных активов </t>
  </si>
  <si>
    <t xml:space="preserve">      увеличение стоимости материальных запасов</t>
  </si>
  <si>
    <t>за счет средств бюджетов  всех уровней (субсидий)</t>
  </si>
  <si>
    <t>из них (из гр. 4) – за счет средств на выполнение государственного (муниципального) задания</t>
  </si>
  <si>
    <t>3.2. Расходы организаций</t>
  </si>
  <si>
    <r>
      <t>Справка 7.</t>
    </r>
    <r>
      <rPr>
        <sz val="10"/>
        <color indexed="8"/>
        <rFont val="Times New Roman"/>
        <family val="1"/>
        <charset val="204"/>
      </rPr>
      <t xml:space="preserve">
Наличие программы энергосбережения в организации (код: да – 1, нет – 0)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</si>
</sst>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(00\)"/>
    <numFmt numFmtId="165" formatCode="00"/>
    <numFmt numFmtId="166" formatCode="#,##0.0"/>
    <numFmt numFmtId="167" formatCode="0.0"/>
  </numFmts>
  <fonts count="32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40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166" fontId="22" fillId="18" borderId="10" xfId="0" applyNumberFormat="1" applyFont="1" applyFill="1" applyBorder="1" applyAlignment="1" applyProtection="1">
      <alignment horizontal="right" vertical="center"/>
      <protection locked="0"/>
    </xf>
    <xf numFmtId="0" fontId="21" fillId="0" borderId="10" xfId="0" applyFont="1" applyBorder="1" applyAlignment="1">
      <alignment horizontal="center" vertical="center" wrapText="1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7" fontId="19" fillId="18" borderId="10" xfId="0" applyNumberFormat="1" applyFont="1" applyFill="1" applyBorder="1" applyAlignment="1" applyProtection="1">
      <alignment horizontal="right" wrapText="1"/>
      <protection locked="0"/>
    </xf>
    <xf numFmtId="167" fontId="21" fillId="0" borderId="0" xfId="0" applyNumberFormat="1" applyFont="1"/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166" fontId="27" fillId="18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3" fontId="19" fillId="19" borderId="11" xfId="0" applyNumberFormat="1" applyFont="1" applyFill="1" applyBorder="1" applyAlignment="1" applyProtection="1">
      <alignment horizontal="center" wrapText="1"/>
      <protection locked="0"/>
    </xf>
    <xf numFmtId="3" fontId="19" fillId="18" borderId="11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166" fontId="27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8" fillId="20" borderId="13" xfId="0" applyNumberFormat="1" applyFont="1" applyFill="1" applyBorder="1" applyAlignment="1">
      <alignment horizontal="center" vertical="center"/>
    </xf>
    <xf numFmtId="166" fontId="29" fillId="20" borderId="13" xfId="0" applyNumberFormat="1" applyFont="1" applyFill="1" applyBorder="1" applyAlignment="1">
      <alignment horizontal="center" vertical="center"/>
    </xf>
    <xf numFmtId="3" fontId="30" fillId="20" borderId="14" xfId="0" applyNumberFormat="1" applyFont="1" applyFill="1" applyBorder="1" applyAlignment="1">
      <alignment horizontal="center" wrapText="1"/>
    </xf>
    <xf numFmtId="0" fontId="31" fillId="0" borderId="0" xfId="0" applyFont="1" applyAlignment="1">
      <alignment horizontal="center"/>
    </xf>
    <xf numFmtId="166" fontId="27" fillId="21" borderId="10" xfId="0" applyNumberFormat="1" applyFont="1" applyFill="1" applyBorder="1" applyAlignment="1" applyProtection="1">
      <alignment horizontal="center" vertical="center"/>
      <protection locked="0"/>
    </xf>
    <xf numFmtId="166" fontId="22" fillId="21" borderId="10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</cellXfs>
  <cellStyles count="46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2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3" xfId="45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R40"/>
  <sheetViews>
    <sheetView showGridLines="0" topLeftCell="A25" workbookViewId="0">
      <selection activeCell="A40" sqref="A40"/>
    </sheetView>
  </sheetViews>
  <sheetFormatPr defaultColWidth="9.140625" defaultRowHeight="12.75" x14ac:dyDescent="0.2"/>
  <cols>
    <col min="1" max="1" width="65.85546875" style="1" customWidth="1"/>
    <col min="2" max="14" width="2.85546875" style="1" hidden="1" customWidth="1"/>
    <col min="15" max="15" width="6.42578125" style="1" bestFit="1" customWidth="1"/>
    <col min="16" max="18" width="18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3">
        <v>3</v>
      </c>
      <c r="Q20" s="3">
        <v>4</v>
      </c>
      <c r="R20" s="3">
        <v>5</v>
      </c>
    </row>
    <row r="21" spans="1:18" ht="15.75" x14ac:dyDescent="0.2">
      <c r="A21" s="12" t="s">
        <v>4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5">
        <v>1</v>
      </c>
      <c r="P21" s="9">
        <f>КУ!P21+ЗУ!P21+ОУ!P21+СУ!P21+СВУ!P21+СЗ!P21+ЦУ!P21+ЮВУ!P21+ЮЗУ!P21+ЮУ!P21+ПУ!P21+'Деп Тольятти'!P21+'г. Самара'!P21+'Деп Сам'!P21+'г. Тольятти'!P21</f>
        <v>35356442</v>
      </c>
      <c r="Q21" s="14">
        <f>КУ!Q21+ЗУ!Q21+ОУ!Q21+СУ!Q21+СВУ!Q21+СЗ!Q21+ЦУ!Q21+ЮВУ!Q21+ЮЗУ!Q21+ЮУ!Q21+ПУ!Q21+'Деп Тольятти'!Q21+'г. Самара'!Q21+'Деп Сам'!Q21+'г. Тольятти'!Q21</f>
        <v>33296776.900000002</v>
      </c>
      <c r="R21" s="14">
        <f>КУ!R21+ЗУ!R21+ОУ!R21+СУ!R21+СВУ!R21+СЗ!R21+ЦУ!R21+ЮВУ!R21+ЮЗУ!R21+ЮУ!R21+ПУ!R21+'Деп Тольятти'!R21+'г. Самара'!R21+'Деп Сам'!R21+'г. Тольятти'!R21</f>
        <v>28526095</v>
      </c>
    </row>
    <row r="22" spans="1:18" ht="25.5" x14ac:dyDescent="0.2">
      <c r="A22" s="12" t="s">
        <v>5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5">
        <v>2</v>
      </c>
      <c r="P22" s="14">
        <f>КУ!P22+ЗУ!P22+ОУ!P22+СУ!P22+СВУ!P22+СЗ!P22+ЦУ!P22+ЮВУ!P22+ЮЗУ!P22+ЮУ!P22+ПУ!P22+'Деп Тольятти'!P22+'г. Самара'!P22+'Деп Сам'!P22+'г. Тольятти'!P22</f>
        <v>30221227.300000001</v>
      </c>
      <c r="Q22" s="14">
        <f>КУ!Q22+ЗУ!Q22+ОУ!Q22+СУ!Q22+СВУ!Q22+СЗ!Q22+ЦУ!Q22+ЮВУ!Q22+ЮЗУ!Q22+ЮУ!Q22+ПУ!Q22+'Деп Тольятти'!Q22+'г. Самара'!Q22+'Деп Сам'!Q22+'г. Тольятти'!Q22</f>
        <v>29168513.099999998</v>
      </c>
      <c r="R22" s="14">
        <f>КУ!R22+ЗУ!R22+ОУ!R22+СУ!R22+СВУ!R22+СЗ!R22+ЦУ!R22+ЮВУ!R22+ЮЗУ!R22+ЮУ!R22+ПУ!R22+'Деп Тольятти'!R22+'г. Самара'!R22+'Деп Сам'!R22+'г. Тольятти'!R22</f>
        <v>26082289.700000007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f>КУ!P23+ЗУ!P23+ОУ!P23+СУ!P23+СВУ!P23+СЗ!P23+ЦУ!P23+ЮВУ!P23+ЮЗУ!P23+ЮУ!P23+ПУ!P23+'Деп Тольятти'!P23+'г. Самара'!P23+'Деп Сам'!P23+'г. Тольятти'!P23</f>
        <v>23265463.000000007</v>
      </c>
      <c r="Q23" s="14">
        <f>КУ!Q23+ЗУ!Q23+ОУ!Q23+СУ!Q23+СВУ!Q23+СЗ!Q23+ЦУ!Q23+ЮВУ!Q23+ЮЗУ!Q23+ЮУ!Q23+ПУ!Q23+'Деп Тольятти'!Q23+'г. Самара'!Q23+'Деп Сам'!Q23+'г. Тольятти'!Q23</f>
        <v>22424115.199999999</v>
      </c>
      <c r="R23" s="14">
        <f>КУ!R23+ЗУ!R23+ОУ!R23+СУ!R23+СВУ!R23+СЗ!R23+ЦУ!R23+ЮВУ!R23+ЮЗУ!R23+ЮУ!R23+ПУ!R23+'Деп Тольятти'!R23+'г. Самара'!R23+'Деп Сам'!R23+'г. Тольятти'!R23</f>
        <v>20028931.199999999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f>КУ!P24+ЗУ!P24+ОУ!P24+СУ!P24+СВУ!P24+СЗ!P24+ЦУ!P24+ЮВУ!P24+ЮЗУ!P24+ЮУ!P24+ПУ!P24+'Деп Тольятти'!P24+'г. Самара'!P24+'Деп Сам'!P24+'г. Тольятти'!P24</f>
        <v>26354.2</v>
      </c>
      <c r="Q24" s="14">
        <f>КУ!Q24+ЗУ!Q24+ОУ!Q24+СУ!Q24+СВУ!Q24+СЗ!Q24+ЦУ!Q24+ЮВУ!Q24+ЮЗУ!Q24+ЮУ!Q24+ПУ!Q24+'Деп Тольятти'!Q24+'г. Самара'!Q24+'Деп Сам'!Q24+'г. Тольятти'!Q24</f>
        <v>23537.200000000001</v>
      </c>
      <c r="R24" s="14">
        <f>КУ!R24+ЗУ!R24+ОУ!R24+СУ!R24+СВУ!R24+СЗ!R24+ЦУ!R24+ЮВУ!R24+ЮЗУ!R24+ЮУ!R24+ПУ!R24+'Деп Тольятти'!R24+'г. Самара'!R24+'Деп Сам'!R24+'г. Тольятти'!R24</f>
        <v>21630.699999999997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f>КУ!P25+ЗУ!P25+ОУ!P25+СУ!P25+СВУ!P25+СЗ!P25+ЦУ!P25+ЮВУ!P25+ЮЗУ!P25+ЮУ!P25+ПУ!P25+'Деп Тольятти'!P25+'г. Самара'!P25+'Деп Сам'!P25+'г. Тольятти'!P25</f>
        <v>6929410.1000000015</v>
      </c>
      <c r="Q25" s="14">
        <f>КУ!Q25+ЗУ!Q25+ОУ!Q25+СУ!Q25+СВУ!Q25+СЗ!Q25+ЦУ!Q25+ЮВУ!Q25+ЮЗУ!Q25+ЮУ!Q25+ПУ!Q25+'Деп Тольятти'!Q25+'г. Самара'!Q25+'Деп Сам'!Q25+'г. Тольятти'!Q25</f>
        <v>6720860.7000000011</v>
      </c>
      <c r="R25" s="14">
        <f>КУ!R25+ЗУ!R25+ОУ!R25+СУ!R25+СВУ!R25+СЗ!R25+ЦУ!R25+ЮВУ!R25+ЮЗУ!R25+ЮУ!R25+ПУ!R25+'Деп Тольятти'!R25+'г. Самара'!R25+'Деп Сам'!R25+'г. Тольятти'!R25</f>
        <v>6031727.7999999989</v>
      </c>
    </row>
    <row r="26" spans="1:18" ht="15.75" x14ac:dyDescent="0.2">
      <c r="A26" s="12" t="s">
        <v>6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>
        <v>6</v>
      </c>
      <c r="P26" s="14">
        <f>КУ!P26+ЗУ!P26+ОУ!P26+СУ!P26+СВУ!P26+СЗ!P26+ЦУ!P26+ЮВУ!P26+ЮЗУ!P26+ЮУ!P26+ПУ!P26+'Деп Тольятти'!P26+'г. Самара'!P26+'Деп Сам'!P26+'г. Тольятти'!P26</f>
        <v>4388017.9000000004</v>
      </c>
      <c r="Q26" s="14">
        <f>КУ!Q26+ЗУ!Q26+ОУ!Q26+СУ!Q26+СВУ!Q26+СЗ!Q26+ЦУ!Q26+ЮВУ!Q26+ЮЗУ!Q26+ЮУ!Q26+ПУ!Q26+'Деп Тольятти'!Q26+'г. Самара'!Q26+'Деп Сам'!Q26+'г. Тольятти'!Q26</f>
        <v>3506339.6</v>
      </c>
      <c r="R26" s="14">
        <f>КУ!R26+ЗУ!R26+ОУ!R26+СУ!R26+СВУ!R26+СЗ!R26+ЦУ!R26+ЮВУ!R26+ЮЗУ!R26+ЮУ!R26+ПУ!R26+'Деп Тольятти'!R26+'г. Самара'!R26+'Деп Сам'!R26+'г. Тольятти'!R26</f>
        <v>1938477.6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f>КУ!P27+ЗУ!P27+ОУ!P27+СУ!P27+СВУ!P27+СЗ!P27+ЦУ!P27+ЮВУ!P27+ЮЗУ!P27+ЮУ!P27+ПУ!P27+'Деп Тольятти'!P27+'г. Самара'!P27+'Деп Сам'!P27+'г. Тольятти'!P27</f>
        <v>51251.8</v>
      </c>
      <c r="Q27" s="14">
        <f>КУ!Q27+ЗУ!Q27+ОУ!Q27+СУ!Q27+СВУ!Q27+СЗ!Q27+ЦУ!Q27+ЮВУ!Q27+ЮЗУ!Q27+ЮУ!Q27+ПУ!Q27+'Деп Тольятти'!Q27+'г. Самара'!Q27+'Деп Сам'!Q27+'г. Тольятти'!Q27</f>
        <v>41887.399999999994</v>
      </c>
      <c r="R27" s="14">
        <f>КУ!R27+ЗУ!R27+ОУ!R27+СУ!R27+СВУ!R27+СЗ!R27+ЦУ!R27+ЮВУ!R27+ЮЗУ!R27+ЮУ!R27+ПУ!R27+'Деп Тольятти'!R27+'г. Самара'!R27+'Деп Сам'!R27+'г. Тольятти'!R27</f>
        <v>28343.699999999993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f>КУ!P28+ЗУ!P28+ОУ!P28+СУ!P28+СВУ!P28+СЗ!P28+ЦУ!P28+ЮВУ!P28+ЮЗУ!P28+ЮУ!P28+ПУ!P28+'Деп Тольятти'!P28+'г. Самара'!P28+'Деп Сам'!P28+'г. Тольятти'!P28</f>
        <v>27292.2</v>
      </c>
      <c r="Q28" s="14">
        <f>КУ!Q28+ЗУ!Q28+ОУ!Q28+СУ!Q28+СВУ!Q28+СЗ!Q28+ЦУ!Q28+ЮВУ!Q28+ЮЗУ!Q28+ЮУ!Q28+ПУ!Q28+'Деп Тольятти'!Q28+'г. Самара'!Q28+'Деп Сам'!Q28+'г. Тольятти'!Q28</f>
        <v>18107.399999999998</v>
      </c>
      <c r="R28" s="14">
        <f>КУ!R28+ЗУ!R28+ОУ!R28+СУ!R28+СВУ!R28+СЗ!R28+ЦУ!R28+ЮВУ!R28+ЮЗУ!R28+ЮУ!R28+ПУ!R28+'Деп Тольятти'!R28+'г. Самара'!R28+'Деп Сам'!R28+'г. Тольятти'!R28</f>
        <v>17739.599999999999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f>КУ!P29+ЗУ!P29+ОУ!P29+СУ!P29+СВУ!P29+СЗ!P29+ЦУ!P29+ЮВУ!P29+ЮЗУ!P29+ЮУ!P29+ПУ!P29+'Деп Тольятти'!P29+'г. Самара'!P29+'Деп Сам'!P29+'г. Тольятти'!P29</f>
        <v>1226549.3</v>
      </c>
      <c r="Q29" s="14">
        <f>КУ!Q29+ЗУ!Q29+ОУ!Q29+СУ!Q29+СВУ!Q29+СЗ!Q29+ЦУ!Q29+ЮВУ!Q29+ЮЗУ!Q29+ЮУ!Q29+ПУ!Q29+'Деп Тольятти'!Q29+'г. Самара'!Q29+'Деп Сам'!Q29+'г. Тольятти'!Q29</f>
        <v>1120185.7</v>
      </c>
      <c r="R29" s="14">
        <f>КУ!R29+ЗУ!R29+ОУ!R29+СУ!R29+СВУ!R29+СЗ!R29+ЦУ!R29+ЮВУ!R29+ЮЗУ!R29+ЮУ!R29+ПУ!R29+'Деп Тольятти'!R29+'г. Самара'!R29+'Деп Сам'!R29+'г. Тольятти'!R29</f>
        <v>1120000.7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3">
        <v>10</v>
      </c>
      <c r="P30" s="14">
        <f>КУ!P30+ЗУ!P30+ОУ!P30+СУ!P30+СВУ!P30+СЗ!P30+ЦУ!P30+ЮВУ!P30+ЮЗУ!P30+ЮУ!P30+ПУ!P30+'Деп Тольятти'!P30+'г. Самара'!P30+'Деп Сам'!P30+'г. Тольятти'!P30</f>
        <v>162124.9</v>
      </c>
      <c r="Q30" s="14">
        <f>КУ!Q30+ЗУ!Q30+ОУ!Q30+СУ!Q30+СВУ!Q30+СЗ!Q30+ЦУ!Q30+ЮВУ!Q30+ЮЗУ!Q30+ЮУ!Q30+ПУ!Q30+'Деп Тольятти'!Q30+'г. Самара'!Q30+'Деп Сам'!Q30+'г. Тольятти'!Q30</f>
        <v>9135.9</v>
      </c>
      <c r="R30" s="14">
        <f>КУ!R30+ЗУ!R30+ОУ!R30+СУ!R30+СВУ!R30+СЗ!R30+ЦУ!R30+ЮВУ!R30+ЮЗУ!R30+ЮУ!R30+ПУ!R30+'Деп Тольятти'!R30+'г. Самара'!R30+'Деп Сам'!R30+'г. Тольятти'!R30</f>
        <v>907.3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3">
        <v>11</v>
      </c>
      <c r="P31" s="14">
        <f>КУ!P31+ЗУ!P31+ОУ!P31+СУ!P31+СВУ!P31+СЗ!P31+ЦУ!P31+ЮВУ!P31+ЮЗУ!P31+ЮУ!P31+ПУ!P31+'Деп Тольятти'!P31+'г. Самара'!P31+'Деп Сам'!P31+'г. Тольятти'!P31</f>
        <v>1068316.8999999999</v>
      </c>
      <c r="Q31" s="14">
        <f>КУ!Q31+ЗУ!Q31+ОУ!Q31+СУ!Q31+СВУ!Q31+СЗ!Q31+ЦУ!Q31+ЮВУ!Q31+ЮЗУ!Q31+ЮУ!Q31+ПУ!Q31+'Деп Тольятти'!Q31+'г. Самара'!Q31+'Деп Сам'!Q31+'г. Тольятти'!Q31</f>
        <v>850889.20000000007</v>
      </c>
      <c r="R31" s="14">
        <f>КУ!R31+ЗУ!R31+ОУ!R31+СУ!R31+СВУ!R31+СЗ!R31+ЦУ!R31+ЮВУ!R31+ЮЗУ!R31+ЮУ!R31+ПУ!R31+'Деп Тольятти'!R31+'г. Самара'!R31+'Деп Сам'!R31+'г. Тольятти'!R31</f>
        <v>399460.60000000003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3">
        <v>12</v>
      </c>
      <c r="P32" s="14">
        <f>КУ!P32+ЗУ!P32+ОУ!P32+СУ!P32+СВУ!P32+СЗ!P32+ЦУ!P32+ЮВУ!P32+ЮЗУ!P32+ЮУ!P32+ПУ!P32+'Деп Тольятти'!P32+'г. Самара'!P32+'Деп Сам'!P32+'г. Тольятти'!P32</f>
        <v>1852482.8000000005</v>
      </c>
      <c r="Q32" s="14">
        <f>КУ!Q32+ЗУ!Q32+ОУ!Q32+СУ!Q32+СВУ!Q32+СЗ!Q32+ЦУ!Q32+ЮВУ!Q32+ЮЗУ!Q32+ЮУ!Q32+ПУ!Q32+'Деп Тольятти'!Q32+'г. Самара'!Q32+'Деп Сам'!Q32+'г. Тольятти'!Q32</f>
        <v>1466133.9999999998</v>
      </c>
      <c r="R32" s="14">
        <f>КУ!R32+ЗУ!R32+ОУ!R32+СУ!R32+СВУ!R32+СЗ!R32+ЦУ!R32+ЮВУ!R32+ЮЗУ!R32+ЮУ!R32+ПУ!R32+'Деп Тольятти'!R32+'г. Самара'!R32+'Деп Сам'!R32+'г. Тольятти'!R32</f>
        <v>372025.7</v>
      </c>
    </row>
    <row r="33" spans="1:18" ht="15.75" x14ac:dyDescent="0.2">
      <c r="A33" s="12" t="s">
        <v>10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3">
        <v>13</v>
      </c>
      <c r="P33" s="14">
        <f>КУ!P33+ЗУ!P33+ОУ!P33+СУ!P33+СВУ!P33+СЗ!P33+ЦУ!P33+ЮВУ!P33+ЮЗУ!P33+ЮУ!P33+ПУ!P33+'Деп Тольятти'!P33+'г. Самара'!P33+'Деп Сам'!P33+'г. Тольятти'!P33</f>
        <v>204422.6</v>
      </c>
      <c r="Q33" s="14">
        <f>КУ!Q33+ЗУ!Q33+ОУ!Q33+СУ!Q33+СВУ!Q33+СЗ!Q33+ЦУ!Q33+ЮВУ!Q33+ЮЗУ!Q33+ЮУ!Q33+ПУ!Q33+'Деп Тольятти'!Q33+'г. Самара'!Q33+'Деп Сам'!Q33+'г. Тольятти'!Q33</f>
        <v>202957.7</v>
      </c>
      <c r="R33" s="14">
        <f>КУ!R33+ЗУ!R33+ОУ!R33+СУ!R33+СВУ!R33+СЗ!R33+ЦУ!R33+ЮВУ!R33+ЮЗУ!R33+ЮУ!R33+ПУ!R33+'Деп Тольятти'!R33+'г. Самара'!R33+'Деп Сам'!R33+'г. Тольятти'!R33</f>
        <v>100638.10000000002</v>
      </c>
    </row>
    <row r="34" spans="1:18" ht="15.75" x14ac:dyDescent="0.2">
      <c r="A34" s="12" t="s">
        <v>11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3">
        <v>14</v>
      </c>
      <c r="P34" s="14">
        <f>КУ!P34+ЗУ!P34+ОУ!P34+СУ!P34+СВУ!P34+СЗ!P34+ЦУ!P34+ЮВУ!P34+ЮЗУ!P34+ЮУ!P34+ПУ!P34+'Деп Тольятти'!P34+'г. Самара'!P34+'Деп Сам'!P34+'г. Тольятти'!P34</f>
        <v>542774.19999999995</v>
      </c>
      <c r="Q34" s="14">
        <f>КУ!Q34+ЗУ!Q34+ОУ!Q34+СУ!Q34+СВУ!Q34+СЗ!Q34+ЦУ!Q34+ЮВУ!Q34+ЮЗУ!Q34+ЮУ!Q34+ПУ!Q34+'Деп Тольятти'!Q34+'г. Самара'!Q34+'Деп Сам'!Q34+'г. Тольятти'!Q34</f>
        <v>418966.5</v>
      </c>
      <c r="R34" s="14">
        <f>КУ!R34+ЗУ!R34+ОУ!R34+СУ!R34+СВУ!R34+СЗ!R34+ЦУ!R34+ЮВУ!R34+ЮЗУ!R34+ЮУ!R34+ПУ!R34+'Деп Тольятти'!R34+'г. Самара'!R34+'Деп Сам'!R34+'г. Тольятти'!R34</f>
        <v>404689.6</v>
      </c>
    </row>
    <row r="35" spans="1:18" ht="15.75" x14ac:dyDescent="0.2">
      <c r="A35" s="12" t="s">
        <v>13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3">
        <v>15</v>
      </c>
      <c r="P35" s="14">
        <f>КУ!P35+ЗУ!P35+ОУ!P35+СУ!P35+СВУ!P35+СЗ!P35+ЦУ!P35+ЮВУ!P35+ЮЗУ!P35+ЮУ!P35+ПУ!P35+'Деп Тольятти'!P35+'г. Самара'!P35+'Деп Сам'!P35+'г. Тольятти'!P35</f>
        <v>2384559.9</v>
      </c>
      <c r="Q35" s="14">
        <f>КУ!Q35+ЗУ!Q35+ОУ!Q35+СУ!Q35+СВУ!Q35+СЗ!Q35+ЦУ!Q35+ЮВУ!Q35+ЮЗУ!Q35+ЮУ!Q35+ПУ!Q35+'Деп Тольятти'!Q35+'г. Самара'!Q35+'Деп Сам'!Q35+'г. Тольятти'!Q35</f>
        <v>1558583.5</v>
      </c>
      <c r="R35" s="14">
        <f>КУ!R35+ЗУ!R35+ОУ!R35+СУ!R35+СВУ!R35+СЗ!R35+ЦУ!R35+ЮВУ!R35+ЮЗУ!R35+ЮУ!R35+ПУ!R35+'Деп Тольятти'!R35+'г. Самара'!R35+'Деп Сам'!R35+'г. Тольятти'!R35</f>
        <v>792381.39999999991</v>
      </c>
    </row>
    <row r="36" spans="1:18" ht="25.5" x14ac:dyDescent="0.2">
      <c r="A36" s="12" t="s">
        <v>20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3">
        <v>16</v>
      </c>
      <c r="P36" s="14">
        <f>КУ!P36+ЗУ!P36+ОУ!P36+СУ!P36+СВУ!P36+СЗ!P36+ЦУ!P36+ЮВУ!P36+ЮЗУ!P36+ЮУ!P36+ПУ!P36+'Деп Тольятти'!P36+'г. Самара'!P36+'Деп Сам'!P36+'г. Тольятти'!P36</f>
        <v>364391</v>
      </c>
      <c r="Q36" s="14">
        <f>КУ!Q36+ЗУ!Q36+ОУ!Q36+СУ!Q36+СВУ!Q36+СЗ!Q36+ЦУ!Q36+ЮВУ!Q36+ЮЗУ!Q36+ЮУ!Q36+ПУ!Q36+'Деп Тольятти'!Q36+'г. Самара'!Q36+'Деп Сам'!Q36+'г. Тольятти'!Q36</f>
        <v>248273.69999999998</v>
      </c>
      <c r="R36" s="14">
        <f>КУ!R36+ЗУ!R36+ОУ!R36+СУ!R36+СВУ!R36+СЗ!R36+ЦУ!R36+ЮВУ!R36+ЮЗУ!R36+ЮУ!R36+ПУ!R36+'Деп Тольятти'!R36+'г. Самара'!R36+'Деп Сам'!R36+'г. Тольятти'!R36</f>
        <v>23898</v>
      </c>
    </row>
    <row r="37" spans="1:18" ht="15.75" x14ac:dyDescent="0.2">
      <c r="A37" s="12" t="s">
        <v>21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3">
        <v>17</v>
      </c>
      <c r="P37" s="14">
        <f>КУ!P37+ЗУ!P37+ОУ!P37+СУ!P37+СВУ!P37+СЗ!P37+ЦУ!P37+ЮВУ!P37+ЮЗУ!P37+ЮУ!P37+ПУ!P37+'Деп Тольятти'!P37+'г. Самара'!P37+'Деп Сам'!P37+'г. Тольятти'!P37</f>
        <v>50</v>
      </c>
      <c r="Q37" s="14">
        <f>КУ!Q37+ЗУ!Q37+ОУ!Q37+СУ!Q37+СВУ!Q37+СЗ!Q37+ЦУ!Q37+ЮВУ!Q37+ЮЗУ!Q37+ЮУ!Q37+ПУ!Q37+'Деп Тольятти'!Q37+'г. Самара'!Q37+'Деп Сам'!Q37+'г. Тольятти'!Q37</f>
        <v>50</v>
      </c>
      <c r="R37" s="14">
        <f>КУ!R37+ЗУ!R37+ОУ!R37+СУ!R37+СВУ!R37+СЗ!R37+ЦУ!R37+ЮВУ!R37+ЮЗУ!R37+ЮУ!R37+ПУ!R37+'Деп Тольятти'!R37+'г. Самара'!R37+'Деп Сам'!R37+'г. Тольятти'!R37</f>
        <v>50</v>
      </c>
    </row>
    <row r="38" spans="1:18" ht="15.75" x14ac:dyDescent="0.2">
      <c r="A38" s="12" t="s">
        <v>22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3">
        <v>18</v>
      </c>
      <c r="P38" s="14">
        <f>КУ!P38+ЗУ!P38+ОУ!P38+СУ!P38+СВУ!P38+СЗ!P38+ЦУ!P38+ЮВУ!P38+ЮЗУ!P38+ЮУ!P38+ПУ!P38+'Деп Тольятти'!P38+'г. Самара'!P38+'Деп Сам'!P38+'г. Тольятти'!P38</f>
        <v>0</v>
      </c>
      <c r="Q38" s="14">
        <f>КУ!Q38+ЗУ!Q38+ОУ!Q38+СУ!Q38+СВУ!Q38+СЗ!Q38+ЦУ!Q38+ЮВУ!Q38+ЮЗУ!Q38+ЮУ!Q38+ПУ!Q38+'Деп Тольятти'!Q38+'г. Самара'!Q38+'Деп Сам'!Q38+'г. Тольятти'!Q38</f>
        <v>0</v>
      </c>
      <c r="R38" s="14">
        <f>КУ!R38+ЗУ!R38+ОУ!R38+СУ!R38+СВУ!R38+СЗ!R38+ЦУ!R38+ЮВУ!R38+ЮЗУ!R38+ЮУ!R38+ПУ!R38+'Деп Тольятти'!R38+'г. Самара'!R38+'Деп Сам'!R38+'г. Тольятти'!R38</f>
        <v>0</v>
      </c>
    </row>
    <row r="39" spans="1:18" ht="15.75" x14ac:dyDescent="0.2">
      <c r="A39" s="12" t="s">
        <v>23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3">
        <v>19</v>
      </c>
      <c r="P39" s="14">
        <f>КУ!P39+ЗУ!P39+ОУ!P39+СУ!P39+СВУ!P39+СЗ!P39+ЦУ!P39+ЮВУ!P39+ЮЗУ!P39+ЮУ!P39+ПУ!P39+'Деп Тольятти'!P39+'г. Самара'!P39+'Деп Сам'!P39+'г. Тольятти'!P39</f>
        <v>2020118.8999999997</v>
      </c>
      <c r="Q39" s="14">
        <f>КУ!Q39+ЗУ!Q39+ОУ!Q39+СУ!Q39+СВУ!Q39+СЗ!Q39+ЦУ!Q39+ЮВУ!Q39+ЮЗУ!Q39+ЮУ!Q39+ПУ!Q39+'Деп Тольятти'!Q39+'г. Самара'!Q39+'Деп Сам'!Q39+'г. Тольятти'!Q39</f>
        <v>1310259.7999999998</v>
      </c>
      <c r="R39" s="14">
        <f>КУ!R39+ЗУ!R39+ОУ!R39+СУ!R39+СВУ!R39+СЗ!R39+ЦУ!R39+ЮВУ!R39+ЮЗУ!R39+ЮУ!R39+ПУ!R39+'Деп Тольятти'!R39+'г. Самара'!R39+'Деп Сам'!R39+'г. Тольятти'!R39</f>
        <v>768433.39999999991</v>
      </c>
    </row>
    <row r="40" spans="1:18" ht="39" customHeight="1" x14ac:dyDescent="0.2">
      <c r="A40" s="7" t="s">
        <v>27</v>
      </c>
      <c r="O40" s="8">
        <v>20</v>
      </c>
      <c r="P40" s="14">
        <f>КУ!P40+ЗУ!P40+ОУ!P40+СУ!P40+СВУ!P40+СЗ!P40+ЦУ!P40+ЮВУ!P40+ЮЗУ!P40+ЮУ!P40+ПУ!P40+'Деп Тольятти'!P40+'г. Самара'!P40+'Деп Сам'!P40+'г. Тольятти'!P40</f>
        <v>650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R39 P21:P4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Z24" sqref="Z24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'г. Отрадный'!P21+'м.р.Кинель-Черкасский '!P21+'м.р. Богатовский'!P21</f>
        <v>1617834.3</v>
      </c>
      <c r="Q21" s="29">
        <f>'г. Отрадный'!Q21+'м.р.Кинель-Черкасский '!Q21+'м.р. Богатовский'!Q21</f>
        <v>1607277.5</v>
      </c>
      <c r="R21" s="29">
        <f>'г. Отрадный'!R21+'м.р.Кинель-Черкасский '!R21+'м.р. Богатовский'!R21</f>
        <v>1380132.2000000002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'г. Отрадный'!P22+'м.р.Кинель-Черкасский '!P22+'м.р. Богатовский'!P22</f>
        <v>1494252.7999999998</v>
      </c>
      <c r="Q22" s="29">
        <f>'г. Отрадный'!Q22+'м.р.Кинель-Черкасский '!Q22+'м.р. Богатовский'!Q22</f>
        <v>1488904.4</v>
      </c>
      <c r="R22" s="29">
        <f>'г. Отрадный'!R22+'м.р.Кинель-Черкасский '!R22+'м.р. Богатовский'!R22</f>
        <v>1358561.9000000001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f>'г. Отрадный'!P23+'м.р.Кинель-Черкасский '!P23+'м.р. Богатовский'!P23</f>
        <v>1147699.1000000001</v>
      </c>
      <c r="Q23" s="30">
        <f>'г. Отрадный'!Q23+'м.р.Кинель-Черкасский '!Q23+'м.р. Богатовский'!Q23</f>
        <v>1143603.8</v>
      </c>
      <c r="R23" s="30">
        <f>'г. Отрадный'!R23+'м.р.Кинель-Черкасский '!R23+'м.р. Богатовский'!R23</f>
        <v>1043679.3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f>'г. Отрадный'!P24+'м.р.Кинель-Черкасский '!P24+'м.р. Богатовский'!P24</f>
        <v>13.9</v>
      </c>
      <c r="Q24" s="30">
        <f>'г. Отрадный'!Q24+'м.р.Кинель-Черкасский '!Q24+'м.р. Богатовский'!Q24</f>
        <v>12.9</v>
      </c>
      <c r="R24" s="30">
        <f>'г. Отрадный'!R24+'м.р.Кинель-Черкасский '!R24+'м.р. Богатовский'!R24</f>
        <v>12.9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f>'г. Отрадный'!P25+'м.р.Кинель-Черкасский '!P25+'м.р. Богатовский'!P25</f>
        <v>346539.8</v>
      </c>
      <c r="Q25" s="30">
        <f>'г. Отрадный'!Q25+'м.р.Кинель-Черкасский '!Q25+'м.р. Богатовский'!Q25</f>
        <v>345287.7</v>
      </c>
      <c r="R25" s="30">
        <f>'г. Отрадный'!R25+'м.р.Кинель-Черкасский '!R25+'м.р. Богатовский'!R25</f>
        <v>314869.69999999995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30">
        <f>'г. Отрадный'!P26+'м.р.Кинель-Черкасский '!P26+'м.р. Богатовский'!P26</f>
        <v>103458.9</v>
      </c>
      <c r="Q26" s="30">
        <f>'г. Отрадный'!Q26+'м.р.Кинель-Черкасский '!Q26+'м.р. Богатовский'!Q26</f>
        <v>98346.200000000012</v>
      </c>
      <c r="R26" s="30">
        <f>'г. Отрадный'!R26+'м.р.Кинель-Черкасский '!R26+'м.р. Богатовский'!R26</f>
        <v>15013.600000000002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f>'г. Отрадный'!P27+'м.р.Кинель-Черкасский '!P27+'м.р. Богатовский'!P27</f>
        <v>2061.3000000000002</v>
      </c>
      <c r="Q27" s="30">
        <f>'г. Отрадный'!Q27+'м.р.Кинель-Черкасский '!Q27+'м.р. Богатовский'!Q27</f>
        <v>1557.9</v>
      </c>
      <c r="R27" s="30">
        <f>'г. Отрадный'!R27+'м.р.Кинель-Черкасский '!R27+'м.р. Богатовский'!R27</f>
        <v>1397.5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f>'г. Отрадный'!P28+'м.р.Кинель-Черкасский '!P28+'м.р. Богатовский'!P28</f>
        <v>0</v>
      </c>
      <c r="Q28" s="30">
        <f>'г. Отрадный'!Q28+'м.р.Кинель-Черкасский '!Q28+'м.р. Богатовский'!Q28</f>
        <v>0</v>
      </c>
      <c r="R28" s="30">
        <f>'г. Отрадный'!R28+'м.р.Кинель-Черкасский '!R28+'м.р. Богатовский'!R28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f>'г. Отрадный'!P29+'м.р.Кинель-Черкасский '!P29+'м.р. Богатовский'!P29</f>
        <v>8168.8</v>
      </c>
      <c r="Q29" s="30">
        <f>'г. Отрадный'!Q29+'м.р.Кинель-Черкасский '!Q29+'м.р. Богатовский'!Q29</f>
        <v>7182</v>
      </c>
      <c r="R29" s="30">
        <f>'г. Отрадный'!R29+'м.р.Кинель-Черкасский '!R29+'м.р. Богатовский'!R29</f>
        <v>7182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f>'г. Отрадный'!P30+'м.р.Кинель-Черкасский '!P30+'м.р. Богатовский'!P30</f>
        <v>319.5</v>
      </c>
      <c r="Q30" s="30">
        <f>'г. Отрадный'!Q30+'м.р.Кинель-Черкасский '!Q30+'м.р. Богатовский'!Q30</f>
        <v>319.5</v>
      </c>
      <c r="R30" s="30">
        <f>'г. Отрадный'!R30+'м.р.Кинель-Черкасский '!R30+'м.р. Богатовский'!R30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f>'г. Отрадный'!P31+'м.р.Кинель-Черкасский '!P31+'м.р. Богатовский'!P31</f>
        <v>8747.2000000000007</v>
      </c>
      <c r="Q31" s="30">
        <f>'г. Отрадный'!Q31+'м.р.Кинель-Черкасский '!Q31+'м.р. Богатовский'!Q31</f>
        <v>8098.5999999999995</v>
      </c>
      <c r="R31" s="30">
        <f>'г. Отрадный'!R31+'м.р.Кинель-Черкасский '!R31+'м.р. Богатовский'!R31</f>
        <v>2684.9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f>'г. Отрадный'!P32+'м.р.Кинель-Черкасский '!P32+'м.р. Богатовский'!P32</f>
        <v>84162.1</v>
      </c>
      <c r="Q32" s="30">
        <f>'г. Отрадный'!Q32+'м.р.Кинель-Черкасский '!Q32+'м.р. Богатовский'!Q32</f>
        <v>81188.2</v>
      </c>
      <c r="R32" s="30">
        <f>'г. Отрадный'!R32+'м.р.Кинель-Черкасский '!R32+'м.р. Богатовский'!R32</f>
        <v>3749.2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f>'г. Отрадный'!P33+'м.р.Кинель-Черкасский '!P33+'м.р. Богатовский'!P33</f>
        <v>19112.2</v>
      </c>
      <c r="Q33" s="30">
        <f>'г. Отрадный'!Q33+'м.р.Кинель-Черкасский '!Q33+'м.р. Богатовский'!Q33</f>
        <v>19112.100000000002</v>
      </c>
      <c r="R33" s="30">
        <f>'г. Отрадный'!R33+'м.р.Кинель-Черкасский '!R33+'м.р. Богатовский'!R33</f>
        <v>5916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f>'г. Отрадный'!P34+'м.р.Кинель-Черкасский '!P34+'м.р. Богатовский'!P34</f>
        <v>1010.4</v>
      </c>
      <c r="Q34" s="30">
        <f>'г. Отрадный'!Q34+'м.р.Кинель-Черкасский '!Q34+'м.р. Богатовский'!Q34</f>
        <v>914.8</v>
      </c>
      <c r="R34" s="30">
        <f>'г. Отрадный'!R34+'м.р.Кинель-Черкасский '!R34+'м.р. Богатовский'!R34</f>
        <v>640.70000000000005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'г. Отрадный'!P35+'м.р.Кинель-Черкасский '!P35+'м.р. Богатовский'!P35</f>
        <v>106382.00000000001</v>
      </c>
      <c r="Q35" s="29">
        <f>'г. Отрадный'!Q35+'м.р.Кинель-Черкасский '!Q35+'м.р. Богатовский'!Q35</f>
        <v>66628.600000000006</v>
      </c>
      <c r="R35" s="29">
        <f>'г. Отрадный'!R35+'м.р.Кинель-Черкасский '!R35+'м.р. Богатовский'!R35</f>
        <v>27524.799999999999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f>'г. Отрадный'!P36+'м.р.Кинель-Черкасский '!P36+'м.р. Богатовский'!P36</f>
        <v>4408.5</v>
      </c>
      <c r="Q36" s="30">
        <f>'г. Отрадный'!Q36+'м.р.Кинель-Черкасский '!Q36+'м.р. Богатовский'!Q36</f>
        <v>2424</v>
      </c>
      <c r="R36" s="30">
        <f>'г. Отрадный'!R36+'м.р.Кинель-Черкасский '!R36+'м.р. Богатовский'!R36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f>'г. Отрадный'!P37+'м.р.Кинель-Черкасский '!P37+'м.р. Богатовский'!P37</f>
        <v>0</v>
      </c>
      <c r="Q37" s="30">
        <f>'г. Отрадный'!Q37+'м.р.Кинель-Черкасский '!Q37+'м.р. Богатовский'!Q37</f>
        <v>0</v>
      </c>
      <c r="R37" s="30">
        <f>'г. Отрадный'!R37+'м.р.Кинель-Черкасский '!R37+'м.р. Богатовский'!R37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f>'г. Отрадный'!P38+'м.р.Кинель-Черкасский '!P38+'м.р. Богатовский'!P38</f>
        <v>0</v>
      </c>
      <c r="Q38" s="30">
        <f>'г. Отрадный'!Q38+'м.р.Кинель-Черкасский '!Q38+'м.р. Богатовский'!Q38</f>
        <v>0</v>
      </c>
      <c r="R38" s="30">
        <f>'г. Отрадный'!R38+'м.р.Кинель-Черкасский '!R38+'м.р. Богатовский'!R38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f>'г. Отрадный'!P39+'м.р.Кинель-Черкасский '!P39+'м.р. Богатовский'!P39</f>
        <v>101973.5</v>
      </c>
      <c r="Q39" s="30">
        <f>'г. Отрадный'!Q39+'м.р.Кинель-Черкасский '!Q39+'м.р. Богатовский'!Q39</f>
        <v>64204.600000000006</v>
      </c>
      <c r="R39" s="30">
        <f>'г. Отрадный'!R39+'м.р.Кинель-Черкасский '!R39+'м.р. Богатовский'!R39</f>
        <v>27524.799999999999</v>
      </c>
    </row>
    <row r="40" spans="1:18" ht="39" customHeight="1" x14ac:dyDescent="0.2">
      <c r="A40" s="7" t="s">
        <v>27</v>
      </c>
      <c r="O40" s="8">
        <v>20</v>
      </c>
      <c r="P40" s="30">
        <f>'г. Отрадный'!P40+'м.р.Кинель-Черкасский '!P40+'м.р. Богатовский'!P40</f>
        <v>31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624798.30000000005</v>
      </c>
      <c r="Q21" s="29">
        <f t="shared" ref="Q21:R21" si="0">Q22+Q26+Q33+Q34</f>
        <v>616095</v>
      </c>
      <c r="R21" s="29">
        <f t="shared" si="0"/>
        <v>532297.29999999993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562928.5</v>
      </c>
      <c r="Q22" s="29">
        <f t="shared" ref="Q22:R22" si="1">Q23+Q24+Q25</f>
        <v>559064.19999999995</v>
      </c>
      <c r="R22" s="29">
        <f t="shared" si="1"/>
        <v>517863.9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432357.7</v>
      </c>
      <c r="Q23" s="30">
        <v>429396</v>
      </c>
      <c r="R23" s="30">
        <v>397857.9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6.7</v>
      </c>
      <c r="Q24" s="30">
        <v>5.7</v>
      </c>
      <c r="R24" s="30">
        <v>5.7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130564.1</v>
      </c>
      <c r="Q25" s="30">
        <v>129662.5</v>
      </c>
      <c r="R25" s="30">
        <v>120000.3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54696</v>
      </c>
      <c r="Q26" s="29">
        <f t="shared" ref="Q26:R26" si="2">Q27+Q28+Q29+Q30+Q31+Q32</f>
        <v>49952.600000000006</v>
      </c>
      <c r="R26" s="29">
        <f t="shared" si="2"/>
        <v>11305.1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1220.7</v>
      </c>
      <c r="Q27" s="30">
        <v>786.4</v>
      </c>
      <c r="R27" s="30">
        <v>728.1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/>
      <c r="Q28" s="30"/>
      <c r="R28" s="30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8168.8</v>
      </c>
      <c r="Q29" s="30">
        <v>7182</v>
      </c>
      <c r="R29" s="30">
        <v>7182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/>
      <c r="Q30" s="30"/>
      <c r="R30" s="30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3179.2</v>
      </c>
      <c r="Q31" s="30">
        <v>2577.4</v>
      </c>
      <c r="R31" s="30">
        <v>1954.9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42127.3</v>
      </c>
      <c r="Q32" s="30">
        <v>39406.800000000003</v>
      </c>
      <c r="R32" s="30">
        <v>1440.1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6410.8</v>
      </c>
      <c r="Q33" s="30">
        <v>6410.8</v>
      </c>
      <c r="R33" s="30">
        <v>2497.1999999999998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763</v>
      </c>
      <c r="Q34" s="30">
        <v>667.4</v>
      </c>
      <c r="R34" s="30">
        <v>631.1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49186.3</v>
      </c>
      <c r="Q35" s="29">
        <f t="shared" ref="Q35:R35" si="3">Q36+Q37+Q38+Q39</f>
        <v>31264.5</v>
      </c>
      <c r="R35" s="29">
        <f t="shared" si="3"/>
        <v>15336.7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1671.5</v>
      </c>
      <c r="Q36" s="30">
        <v>159.80000000000001</v>
      </c>
      <c r="R36" s="30"/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47514.8</v>
      </c>
      <c r="Q39" s="30">
        <v>31104.7</v>
      </c>
      <c r="R39" s="30">
        <v>15336.7</v>
      </c>
    </row>
    <row r="40" spans="1:18" ht="39" customHeight="1" x14ac:dyDescent="0.25">
      <c r="A40" s="7" t="s">
        <v>27</v>
      </c>
      <c r="O40" s="8">
        <v>20</v>
      </c>
      <c r="P40" s="27">
        <v>7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731153</v>
      </c>
      <c r="Q21" s="29">
        <f t="shared" ref="Q21:R21" si="0">Q22+Q26+Q33+Q34</f>
        <v>729387.6</v>
      </c>
      <c r="R21" s="29">
        <f t="shared" si="0"/>
        <v>620739.00000000012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682730.9</v>
      </c>
      <c r="Q22" s="29">
        <f t="shared" ref="Q22:R22" si="1">Q23+Q24+Q25</f>
        <v>681246.79999999993</v>
      </c>
      <c r="R22" s="29">
        <f t="shared" si="1"/>
        <v>615279.30000000005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524148.2</v>
      </c>
      <c r="Q23" s="30">
        <v>523014.6</v>
      </c>
      <c r="R23" s="30">
        <v>472379.2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1.8</v>
      </c>
      <c r="Q24" s="30">
        <v>1.8</v>
      </c>
      <c r="R24" s="30">
        <v>1.8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158580.9</v>
      </c>
      <c r="Q25" s="30">
        <v>158230.39999999999</v>
      </c>
      <c r="R25" s="30">
        <v>142898.29999999999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37391.5</v>
      </c>
      <c r="Q26" s="29">
        <f t="shared" ref="Q26:R26" si="2">Q27+Q28+Q29+Q30+Q31+Q32</f>
        <v>37110.300000000003</v>
      </c>
      <c r="R26" s="29">
        <f t="shared" si="2"/>
        <v>2738.8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664.2</v>
      </c>
      <c r="Q27" s="30">
        <v>595.1</v>
      </c>
      <c r="R27" s="30">
        <v>500.9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319.5</v>
      </c>
      <c r="Q30" s="30">
        <v>319.5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3957.8</v>
      </c>
      <c r="Q31" s="30">
        <v>3911</v>
      </c>
      <c r="R31" s="30">
        <v>595.6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32450</v>
      </c>
      <c r="Q32" s="30">
        <v>32284.7</v>
      </c>
      <c r="R32" s="30">
        <v>1642.3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10842.5</v>
      </c>
      <c r="Q33" s="30">
        <v>10842.4</v>
      </c>
      <c r="R33" s="30">
        <v>2713.9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188.1</v>
      </c>
      <c r="Q34" s="30">
        <v>188.1</v>
      </c>
      <c r="R34" s="30">
        <v>7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42936.9</v>
      </c>
      <c r="Q35" s="29">
        <f t="shared" ref="Q35:R35" si="3">Q36+Q37+Q38+Q39</f>
        <v>26562.9</v>
      </c>
      <c r="R35" s="29">
        <f t="shared" si="3"/>
        <v>9347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2354.8000000000002</v>
      </c>
      <c r="Q36" s="30">
        <v>2072.1999999999998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40582.1</v>
      </c>
      <c r="Q39" s="30">
        <v>24490.7</v>
      </c>
      <c r="R39" s="30">
        <v>9347</v>
      </c>
    </row>
    <row r="40" spans="1:18" ht="39" customHeight="1" x14ac:dyDescent="0.25">
      <c r="A40" s="7" t="s">
        <v>27</v>
      </c>
      <c r="O40" s="8">
        <v>20</v>
      </c>
      <c r="P40" s="27">
        <v>13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U24" sqref="U24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261883</v>
      </c>
      <c r="Q21" s="29">
        <f t="shared" ref="Q21:R21" si="0">Q22+Q26+Q33+Q34</f>
        <v>261794.9</v>
      </c>
      <c r="R21" s="29">
        <f t="shared" si="0"/>
        <v>227095.90000000002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248593.40000000002</v>
      </c>
      <c r="Q22" s="29">
        <f t="shared" ref="Q22:R22" si="1">Q23+Q24+Q25</f>
        <v>248593.40000000002</v>
      </c>
      <c r="R22" s="29">
        <f t="shared" si="1"/>
        <v>225418.7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191193.2</v>
      </c>
      <c r="Q23" s="30">
        <v>191193.2</v>
      </c>
      <c r="R23" s="30">
        <v>173442.2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5.4</v>
      </c>
      <c r="Q24" s="30">
        <v>5.4</v>
      </c>
      <c r="R24" s="30">
        <v>5.4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57394.8</v>
      </c>
      <c r="Q25" s="30">
        <v>57394.8</v>
      </c>
      <c r="R25" s="30">
        <v>51971.1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11371.4</v>
      </c>
      <c r="Q26" s="29">
        <f t="shared" ref="Q26:R26" si="2">Q27+Q28+Q29+Q30+Q31+Q32</f>
        <v>11283.300000000001</v>
      </c>
      <c r="R26" s="29">
        <f t="shared" si="2"/>
        <v>969.69999999999993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176.4</v>
      </c>
      <c r="Q27" s="30">
        <v>176.4</v>
      </c>
      <c r="R27" s="30">
        <v>168.5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/>
      <c r="Q28" s="30"/>
      <c r="R28" s="30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/>
      <c r="Q29" s="30"/>
      <c r="R29" s="30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/>
      <c r="Q30" s="30"/>
      <c r="R30" s="30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1610.2</v>
      </c>
      <c r="Q31" s="30">
        <v>1610.2</v>
      </c>
      <c r="R31" s="30">
        <v>134.4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9584.7999999999993</v>
      </c>
      <c r="Q32" s="30">
        <v>9496.7000000000007</v>
      </c>
      <c r="R32" s="30">
        <v>666.8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1858.9</v>
      </c>
      <c r="Q33" s="30">
        <v>1858.9</v>
      </c>
      <c r="R33" s="30">
        <v>704.9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59.3</v>
      </c>
      <c r="Q34" s="30">
        <v>59.3</v>
      </c>
      <c r="R34" s="30">
        <v>2.6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14258.800000000001</v>
      </c>
      <c r="Q35" s="29">
        <f t="shared" ref="Q35:R35" si="3">Q36+Q37+Q38+Q39</f>
        <v>8801.2000000000007</v>
      </c>
      <c r="R35" s="29">
        <f t="shared" si="3"/>
        <v>2841.1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382.2</v>
      </c>
      <c r="Q36" s="30">
        <v>192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13876.6</v>
      </c>
      <c r="Q39" s="30">
        <v>8609.2000000000007</v>
      </c>
      <c r="R39" s="30">
        <v>2841.1</v>
      </c>
    </row>
    <row r="40" spans="1:18" ht="39" customHeight="1" x14ac:dyDescent="0.25">
      <c r="A40" s="7" t="s">
        <v>27</v>
      </c>
      <c r="O40" s="8">
        <v>20</v>
      </c>
      <c r="P40" s="27">
        <v>11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Y28" sqref="Y28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'м.р. Сергиевский'!P21+'м.р. Челно-Вершинский'!P21+'м.р. Шенталинский'!P21</f>
        <v>1204910.6999999997</v>
      </c>
      <c r="Q21" s="29">
        <f>'м.р. Сергиевский'!Q21+'м.р. Челно-Вершинский'!Q21+'м.р. Шенталинский'!Q21</f>
        <v>1203365.7999999998</v>
      </c>
      <c r="R21" s="29">
        <f>'м.р. Сергиевский'!R21+'м.р. Челно-Вершинский'!R21+'м.р. Шенталинский'!R21</f>
        <v>1033432.1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'м.р. Сергиевский'!P22+'м.р. Челно-Вершинский'!P22+'м.р. Шенталинский'!P22</f>
        <v>1131749.2</v>
      </c>
      <c r="Q22" s="29">
        <f>'м.р. Сергиевский'!Q22+'м.р. Челно-Вершинский'!Q22+'м.р. Шенталинский'!Q22</f>
        <v>1131513.7</v>
      </c>
      <c r="R22" s="29">
        <f>'м.р. Сергиевский'!R22+'м.р. Челно-Вершинский'!R22+'м.р. Шенталинский'!R22</f>
        <v>1024766.3999999999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f>'м.р. Сергиевский'!P23+'м.р. Челно-Вершинский'!P23+'м.р. Шенталинский'!P23</f>
        <v>869249.6</v>
      </c>
      <c r="Q23" s="30">
        <f>'м.р. Сергиевский'!Q23+'м.р. Челно-Вершинский'!Q23+'м.р. Шенталинский'!Q23</f>
        <v>869068.7</v>
      </c>
      <c r="R23" s="30">
        <f>'м.р. Сергиевский'!R23+'м.р. Челно-Вершинский'!R23+'м.р. Шенталинский'!R23</f>
        <v>787051.6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f>'м.р. Сергиевский'!P24+'м.р. Челно-Вершинский'!P24+'м.р. Шенталинский'!P24</f>
        <v>3.2</v>
      </c>
      <c r="Q24" s="30">
        <f>'м.р. Сергиевский'!Q24+'м.р. Челно-Вершинский'!Q24+'м.р. Шенталинский'!Q24</f>
        <v>3.2</v>
      </c>
      <c r="R24" s="30">
        <f>'м.р. Сергиевский'!R24+'м.р. Челно-Вершинский'!R24+'м.р. Шенталинский'!R24</f>
        <v>3.2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f>'м.р. Сергиевский'!P25+'м.р. Челно-Вершинский'!P25+'м.р. Шенталинский'!P25</f>
        <v>262496.39999999997</v>
      </c>
      <c r="Q25" s="30">
        <f>'м.р. Сергиевский'!Q25+'м.р. Челно-Вершинский'!Q25+'м.р. Шенталинский'!Q25</f>
        <v>262441.8</v>
      </c>
      <c r="R25" s="30">
        <f>'м.р. Сергиевский'!R25+'м.р. Челно-Вершинский'!R25+'м.р. Шенталинский'!R25</f>
        <v>237711.6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'м.р. Сергиевский'!P26+'м.р. Челно-Вершинский'!P26+'м.р. Шенталинский'!P26</f>
        <v>66509.399999999994</v>
      </c>
      <c r="Q26" s="29">
        <f>'м.р. Сергиевский'!Q26+'м.р. Челно-Вершинский'!Q26+'м.р. Шенталинский'!Q26</f>
        <v>65207.5</v>
      </c>
      <c r="R26" s="29">
        <f>'м.р. Сергиевский'!R26+'м.р. Челно-Вершинский'!R26+'м.р. Шенталинский'!R26</f>
        <v>4861.7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f>'м.р. Сергиевский'!P27+'м.р. Челно-Вершинский'!P27+'м.р. Шенталинский'!P27</f>
        <v>2015.2</v>
      </c>
      <c r="Q27" s="30">
        <f>'м.р. Сергиевский'!Q27+'м.р. Челно-Вершинский'!Q27+'м.р. Шенталинский'!Q27</f>
        <v>2011</v>
      </c>
      <c r="R27" s="30">
        <f>'м.р. Сергиевский'!R27+'м.р. Челно-Вершинский'!R27+'м.р. Шенталинский'!R27</f>
        <v>757.6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f>'м.р. Сергиевский'!P28+'м.р. Челно-Вершинский'!P28+'м.р. Шенталинский'!P28</f>
        <v>150</v>
      </c>
      <c r="Q28" s="30">
        <f>'м.р. Сергиевский'!Q28+'м.р. Челно-Вершинский'!Q28+'м.р. Шенталинский'!Q28</f>
        <v>150</v>
      </c>
      <c r="R28" s="30">
        <f>'м.р. Сергиевский'!R28+'м.р. Челно-Вершинский'!R28+'м.р. Шенталинский'!R28</f>
        <v>150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f>'м.р. Сергиевский'!P29+'м.р. Челно-Вершинский'!P29+'м.р. Шенталинский'!P29</f>
        <v>0</v>
      </c>
      <c r="Q29" s="30">
        <f>'м.р. Сергиевский'!Q29+'м.р. Челно-Вершинский'!Q29+'м.р. Шенталинский'!Q29</f>
        <v>0</v>
      </c>
      <c r="R29" s="30">
        <f>'м.р. Сергиевский'!R29+'м.р. Челно-Вершинский'!R29+'м.р. Шенталинский'!R29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f>'м.р. Сергиевский'!P30+'м.р. Челно-Вершинский'!P30+'м.р. Шенталинский'!P30</f>
        <v>721.7</v>
      </c>
      <c r="Q30" s="30">
        <f>'м.р. Сергиевский'!Q30+'м.р. Челно-Вершинский'!Q30+'м.р. Шенталинский'!Q30</f>
        <v>721.7</v>
      </c>
      <c r="R30" s="30">
        <f>'м.р. Сергиевский'!R30+'м.р. Челно-Вершинский'!R30+'м.р. Шенталинский'!R30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f>'м.р. Сергиевский'!P31+'м.р. Челно-Вершинский'!P31+'м.р. Шенталинский'!P31</f>
        <v>9414.7000000000007</v>
      </c>
      <c r="Q31" s="30">
        <f>'м.р. Сергиевский'!Q31+'м.р. Челно-Вершинский'!Q31+'м.р. Шенталинский'!Q31</f>
        <v>9356.7999999999993</v>
      </c>
      <c r="R31" s="30">
        <f>'м.р. Сергиевский'!R31+'м.р. Челно-Вершинский'!R31+'м.р. Шенталинский'!R31</f>
        <v>713.09999999999991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f>'м.р. Сергиевский'!P32+'м.р. Челно-Вершинский'!P32+'м.р. Шенталинский'!P32</f>
        <v>54207.799999999996</v>
      </c>
      <c r="Q32" s="30">
        <f>'м.р. Сергиевский'!Q32+'м.р. Челно-Вершинский'!Q32+'м.р. Шенталинский'!Q32</f>
        <v>52968</v>
      </c>
      <c r="R32" s="30">
        <f>'м.р. Сергиевский'!R32+'м.р. Челно-Вершинский'!R32+'м.р. Шенталинский'!R32</f>
        <v>3241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f>'м.р. Сергиевский'!P33+'м.р. Челно-Вершинский'!P33+'м.р. Шенталинский'!P33</f>
        <v>6383</v>
      </c>
      <c r="Q33" s="30">
        <f>'м.р. Сергиевский'!Q33+'м.р. Челно-Вершинский'!Q33+'м.р. Шенталинский'!Q33</f>
        <v>6383</v>
      </c>
      <c r="R33" s="30">
        <f>'м.р. Сергиевский'!R33+'м.р. Челно-Вершинский'!R33+'м.р. Шенталинский'!R33</f>
        <v>3793.9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f>'м.р. Сергиевский'!P34+'м.р. Челно-Вершинский'!P34+'м.р. Шенталинский'!P34</f>
        <v>269.10000000000002</v>
      </c>
      <c r="Q34" s="30">
        <f>'м.р. Сергиевский'!Q34+'м.р. Челно-Вершинский'!Q34+'м.р. Шенталинский'!Q34</f>
        <v>261.60000000000002</v>
      </c>
      <c r="R34" s="30">
        <f>'м.р. Сергиевский'!R34+'м.р. Челно-Вершинский'!R34+'м.р. Шенталинский'!R34</f>
        <v>10.1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'м.р. Сергиевский'!P35+'м.р. Челно-Вершинский'!P35+'м.р. Шенталинский'!P35</f>
        <v>65116.900000000009</v>
      </c>
      <c r="Q35" s="29">
        <f>'м.р. Сергиевский'!Q35+'м.р. Челно-Вершинский'!Q35+'м.р. Шенталинский'!Q35</f>
        <v>43196.299999999996</v>
      </c>
      <c r="R35" s="29">
        <f>'м.р. Сергиевский'!R35+'м.р. Челно-Вершинский'!R35+'м.р. Шенталинский'!R35</f>
        <v>17290.8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f>'м.р. Сергиевский'!P36+'м.р. Челно-Вершинский'!P36+'м.р. Шенталинский'!P36</f>
        <v>3071.9</v>
      </c>
      <c r="Q36" s="30">
        <f>'м.р. Сергиевский'!Q36+'м.р. Челно-Вершинский'!Q36+'м.р. Шенталинский'!Q36</f>
        <v>2067.8000000000002</v>
      </c>
      <c r="R36" s="30">
        <f>'м.р. Сергиевский'!R36+'м.р. Челно-Вершинский'!R36+'м.р. Шенталинский'!R36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f>'м.р. Сергиевский'!P37+'м.р. Челно-Вершинский'!P37+'м.р. Шенталинский'!P37</f>
        <v>0</v>
      </c>
      <c r="Q37" s="30">
        <f>'м.р. Сергиевский'!Q37+'м.р. Челно-Вершинский'!Q37+'м.р. Шенталинский'!Q37</f>
        <v>0</v>
      </c>
      <c r="R37" s="30">
        <f>'м.р. Сергиевский'!R37+'м.р. Челно-Вершинский'!R37+'м.р. Шенталинский'!R37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f>'м.р. Сергиевский'!P38+'м.р. Челно-Вершинский'!P38+'м.р. Шенталинский'!P38</f>
        <v>0</v>
      </c>
      <c r="Q38" s="30">
        <f>'м.р. Сергиевский'!Q38+'м.р. Челно-Вершинский'!Q38+'м.р. Шенталинский'!Q38</f>
        <v>0</v>
      </c>
      <c r="R38" s="30">
        <f>'м.р. Сергиевский'!R38+'м.р. Челно-Вершинский'!R38+'м.р. Шенталинский'!R38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f>'м.р. Сергиевский'!P39+'м.р. Челно-Вершинский'!P39+'м.р. Шенталинский'!P39</f>
        <v>62045</v>
      </c>
      <c r="Q39" s="30">
        <f>'м.р. Сергиевский'!Q39+'м.р. Челно-Вершинский'!Q39+'м.р. Шенталинский'!Q39</f>
        <v>41128.5</v>
      </c>
      <c r="R39" s="30">
        <f>'м.р. Сергиевский'!R39+'м.р. Челно-Вершинский'!R39+'м.р. Шенталинский'!R39</f>
        <v>17290.8</v>
      </c>
    </row>
    <row r="40" spans="1:18" ht="39" customHeight="1" x14ac:dyDescent="0.2">
      <c r="A40" s="7" t="s">
        <v>27</v>
      </c>
      <c r="O40" s="8">
        <v>20</v>
      </c>
      <c r="P40" s="30">
        <f>'м.р. Сергиевский'!P40+'м.р. Челно-Вершинский'!P40+'м.р. Шенталинский'!P40</f>
        <v>37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40" sqref="P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699027.19999999984</v>
      </c>
      <c r="Q21" s="29">
        <f>Q22+Q26+Q33+Q34</f>
        <v>698148.09999999986</v>
      </c>
      <c r="R21" s="29">
        <f>R22+R26+R33+R34</f>
        <v>600662.19999999995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v>653271.1</v>
      </c>
      <c r="Q22" s="29">
        <v>653050.6</v>
      </c>
      <c r="R22" s="29">
        <v>596056.6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501743.5</v>
      </c>
      <c r="Q23" s="30">
        <v>501574.1</v>
      </c>
      <c r="R23" s="30">
        <v>457767.7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3.2</v>
      </c>
      <c r="Q24" s="30">
        <v>3.2</v>
      </c>
      <c r="R24" s="30">
        <v>3.2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151524.4</v>
      </c>
      <c r="Q25" s="30">
        <v>151473.29999999999</v>
      </c>
      <c r="R25" s="30">
        <v>138285.70000000001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v>41654.199999999997</v>
      </c>
      <c r="Q26" s="29">
        <v>40995.599999999999</v>
      </c>
      <c r="R26" s="29">
        <v>2459.6999999999998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821.3</v>
      </c>
      <c r="Q27" s="30">
        <v>821.3</v>
      </c>
      <c r="R27" s="30">
        <v>387.6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588.1</v>
      </c>
      <c r="Q30" s="30">
        <v>588.1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4825.6000000000004</v>
      </c>
      <c r="Q31" s="30">
        <v>4804.8</v>
      </c>
      <c r="R31" s="30">
        <v>359.3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35419.199999999997</v>
      </c>
      <c r="Q32" s="30">
        <v>34781.4</v>
      </c>
      <c r="R32" s="30">
        <v>1712.8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3979.2</v>
      </c>
      <c r="Q33" s="30">
        <v>3979.2</v>
      </c>
      <c r="R33" s="30">
        <v>2144.9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122.7</v>
      </c>
      <c r="Q34" s="30">
        <v>122.7</v>
      </c>
      <c r="R34" s="30">
        <v>1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38920.200000000004</v>
      </c>
      <c r="Q35" s="29">
        <f>Q36+Q37+Q38+Q39</f>
        <v>23430.799999999999</v>
      </c>
      <c r="R35" s="29">
        <f>R36+R37+R38+R39</f>
        <v>9431.6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2044.9</v>
      </c>
      <c r="Q36" s="30">
        <v>1920.6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36875.300000000003</v>
      </c>
      <c r="Q39" s="30">
        <v>21510.2</v>
      </c>
      <c r="R39" s="30">
        <v>9431.6</v>
      </c>
    </row>
    <row r="40" spans="1:18" ht="39" customHeight="1" x14ac:dyDescent="0.25">
      <c r="A40" s="7" t="s">
        <v>27</v>
      </c>
      <c r="O40" s="8">
        <v>20</v>
      </c>
      <c r="P40" s="27">
        <v>15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Y36" sqref="Y36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250524.6</v>
      </c>
      <c r="Q21" s="29">
        <f t="shared" ref="Q21:R21" si="0">Q22+Q26+Q33+Q34</f>
        <v>250321.6</v>
      </c>
      <c r="R21" s="29">
        <f t="shared" si="0"/>
        <v>216420.3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238118.3</v>
      </c>
      <c r="Q22" s="29">
        <f t="shared" ref="Q22:R22" si="1">Q23+Q24+Q25</f>
        <v>238118.3</v>
      </c>
      <c r="R22" s="29">
        <f t="shared" si="1"/>
        <v>214083.19999999998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182932.6</v>
      </c>
      <c r="Q23" s="30">
        <v>182932.6</v>
      </c>
      <c r="R23" s="30">
        <v>164472.29999999999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55185.7</v>
      </c>
      <c r="Q25" s="30">
        <v>55185.7</v>
      </c>
      <c r="R25" s="30">
        <v>49610.9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11018.1</v>
      </c>
      <c r="Q26" s="29">
        <f t="shared" ref="Q26:R26" si="2">Q27+Q28+Q29+Q30+Q31+Q32</f>
        <v>10822.6</v>
      </c>
      <c r="R26" s="29">
        <f t="shared" si="2"/>
        <v>1451.9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506.6</v>
      </c>
      <c r="Q27" s="30">
        <v>506.6</v>
      </c>
      <c r="R27" s="30">
        <v>203.9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150</v>
      </c>
      <c r="Q28" s="30">
        <v>150</v>
      </c>
      <c r="R28" s="30">
        <v>150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1378.9</v>
      </c>
      <c r="Q31" s="30">
        <v>1373</v>
      </c>
      <c r="R31" s="30">
        <v>246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8982.6</v>
      </c>
      <c r="Q32" s="30">
        <v>8793</v>
      </c>
      <c r="R32" s="30">
        <v>852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1292.5</v>
      </c>
      <c r="Q33" s="30">
        <v>1292.5</v>
      </c>
      <c r="R33" s="30">
        <v>876.1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95.7</v>
      </c>
      <c r="Q34" s="30">
        <v>88.2</v>
      </c>
      <c r="R34" s="30">
        <v>9.1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15289</v>
      </c>
      <c r="Q35" s="29">
        <f t="shared" ref="Q35:R35" si="3">Q36+Q37+Q38+Q39</f>
        <v>11725.4</v>
      </c>
      <c r="R35" s="29">
        <f t="shared" si="3"/>
        <v>5724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483</v>
      </c>
      <c r="Q36" s="30">
        <v>31.9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14806</v>
      </c>
      <c r="Q39" s="30">
        <v>11693.5</v>
      </c>
      <c r="R39" s="30">
        <v>5724</v>
      </c>
    </row>
    <row r="40" spans="1:18" ht="39" customHeight="1" x14ac:dyDescent="0.25">
      <c r="A40" s="7" t="s">
        <v>27</v>
      </c>
      <c r="O40" s="8">
        <v>20</v>
      </c>
      <c r="P40" s="27">
        <v>10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Z30" sqref="Z3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v>255358.9</v>
      </c>
      <c r="Q21" s="29">
        <v>254896.1</v>
      </c>
      <c r="R21" s="29">
        <v>216349.6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v>240359.8</v>
      </c>
      <c r="Q22" s="29">
        <v>240344.8</v>
      </c>
      <c r="R22" s="29">
        <v>214626.6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184573.5</v>
      </c>
      <c r="Q23" s="30">
        <v>184562</v>
      </c>
      <c r="R23" s="30">
        <v>164811.6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55786.3</v>
      </c>
      <c r="Q25" s="30">
        <v>55782.8</v>
      </c>
      <c r="R25" s="30">
        <v>49815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v>13837.1</v>
      </c>
      <c r="Q26" s="29">
        <v>13389.3</v>
      </c>
      <c r="R26" s="29">
        <v>950.1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687.3</v>
      </c>
      <c r="Q27" s="30">
        <v>683.1</v>
      </c>
      <c r="R27" s="30">
        <v>166.1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133.6</v>
      </c>
      <c r="Q30" s="30">
        <v>133.6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3210.2</v>
      </c>
      <c r="Q31" s="30">
        <v>3179</v>
      </c>
      <c r="R31" s="30">
        <v>107.8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9806</v>
      </c>
      <c r="Q32" s="30">
        <v>9393.6</v>
      </c>
      <c r="R32" s="30">
        <v>676.2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1111.3</v>
      </c>
      <c r="Q33" s="30">
        <v>1111.3</v>
      </c>
      <c r="R33" s="30">
        <v>772.9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50.7</v>
      </c>
      <c r="Q34" s="30">
        <v>50.7</v>
      </c>
      <c r="R34" s="30">
        <v>0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v>10907.7</v>
      </c>
      <c r="Q35" s="29">
        <v>8040.1</v>
      </c>
      <c r="R35" s="29">
        <v>2135.1999999999998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544</v>
      </c>
      <c r="Q36" s="30">
        <v>115.3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10363.700000000001</v>
      </c>
      <c r="Q39" s="30">
        <v>7924.8</v>
      </c>
      <c r="R39" s="30">
        <v>2135.1999999999998</v>
      </c>
    </row>
    <row r="40" spans="1:18" ht="39" customHeight="1" x14ac:dyDescent="0.25">
      <c r="A40" s="7" t="s">
        <v>27</v>
      </c>
      <c r="O40" s="8">
        <v>20</v>
      </c>
      <c r="P40" s="27">
        <v>12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P35" sqref="P35:R35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'м.р. Исаклинский'!P21+'м.р. Камышлинский'!P21+'м.р. Клявлинский'!P21+'м.р. Похвистневский'!P21+'г. Похвистнево'!P21</f>
        <v>1516070.9</v>
      </c>
      <c r="Q21" s="29">
        <f>'м.р. Исаклинский'!Q21+'м.р. Камышлинский'!Q21+'м.р. Клявлинский'!Q21+'м.р. Похвистневский'!Q21+'г. Похвистнево'!Q21</f>
        <v>1508517.9</v>
      </c>
      <c r="R21" s="29">
        <f>'м.р. Исаклинский'!R21+'м.р. Камышлинский'!R21+'м.р. Клявлинский'!R21+'м.р. Похвистневский'!R21+'г. Похвистнево'!R21</f>
        <v>1293830.1000000001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'м.р. Исаклинский'!P22+'м.р. Камышлинский'!P22+'м.р. Клявлинский'!P22+'м.р. Похвистневский'!P22+'г. Похвистнево'!P22</f>
        <v>1412287.9</v>
      </c>
      <c r="Q22" s="29">
        <f>'м.р. Исаклинский'!Q22+'м.р. Камышлинский'!Q22+'м.р. Клявлинский'!Q22+'м.р. Похвистневский'!Q22+'г. Похвистнево'!Q22</f>
        <v>1408771</v>
      </c>
      <c r="R22" s="29">
        <f>'м.р. Исаклинский'!R22+'м.р. Камышлинский'!R22+'м.р. Клявлинский'!R22+'м.р. Похвистневский'!R22+'г. Похвистнево'!R22</f>
        <v>1267684.3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25">
        <f>'м.р. Исаклинский'!P23+'м.р. Камышлинский'!P23+'м.р. Клявлинский'!P23+'м.р. Похвистневский'!P23+'г. Похвистнево'!P23</f>
        <v>1085179.6000000001</v>
      </c>
      <c r="Q23" s="25">
        <f>'м.р. Исаклинский'!Q23+'м.р. Камышлинский'!Q23+'м.р. Клявлинский'!Q23+'м.р. Похвистневский'!Q23+'г. Похвистнево'!Q23</f>
        <v>1082454.2000000002</v>
      </c>
      <c r="R23" s="25">
        <f>'м.р. Исаклинский'!R23+'м.р. Камышлинский'!R23+'м.р. Клявлинский'!R23+'м.р. Похвистневский'!R23+'г. Похвистнево'!R23</f>
        <v>974143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25">
        <f>'м.р. Исаклинский'!P24+'м.р. Камышлинский'!P24+'м.р. Клявлинский'!P24+'м.р. Похвистневский'!P24+'г. Похвистнево'!P24</f>
        <v>1.3</v>
      </c>
      <c r="Q24" s="25">
        <f>'м.р. Исаклинский'!Q24+'м.р. Камышлинский'!Q24+'м.р. Клявлинский'!Q24+'м.р. Похвистневский'!Q24+'г. Похвистнево'!Q24</f>
        <v>1.3</v>
      </c>
      <c r="R24" s="25">
        <f>'м.р. Исаклинский'!R24+'м.р. Камышлинский'!R24+'м.р. Клявлинский'!R24+'м.р. Похвистневский'!R24+'г. Похвистнево'!R24</f>
        <v>1.3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25">
        <f>'м.р. Исаклинский'!P25+'м.р. Камышлинский'!P25+'м.р. Клявлинский'!P25+'м.р. Похвистневский'!P25+'г. Похвистнево'!P25</f>
        <v>327106.99999999994</v>
      </c>
      <c r="Q25" s="25">
        <f>'м.р. Исаклинский'!Q25+'м.р. Камышлинский'!Q25+'м.р. Клявлинский'!Q25+'м.р. Похвистневский'!Q25+'г. Похвистнево'!Q25</f>
        <v>326315.5</v>
      </c>
      <c r="R25" s="25">
        <f>'м.р. Исаклинский'!R25+'м.р. Камышлинский'!R25+'м.р. Клявлинский'!R25+'м.р. Похвистневский'!R25+'г. Похвистнево'!R25</f>
        <v>293540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'м.р. Исаклинский'!P26+'м.р. Камышлинский'!P26+'м.р. Клявлинский'!P26+'м.р. Похвистневский'!P26+'г. Похвистнево'!P26</f>
        <v>91941.1</v>
      </c>
      <c r="Q26" s="29">
        <f>'м.р. Исаклинский'!Q26+'м.р. Камышлинский'!Q26+'м.р. Клявлинский'!Q26+'м.р. Похвистневский'!Q26+'г. Похвистнево'!Q26</f>
        <v>88071.8</v>
      </c>
      <c r="R26" s="29">
        <f>'м.р. Исаклинский'!R26+'м.р. Камышлинский'!R26+'м.р. Клявлинский'!R26+'м.р. Похвистневский'!R26+'г. Похвистнево'!R26</f>
        <v>17886.599999999999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25">
        <f>'м.р. Исаклинский'!P27+'м.р. Камышлинский'!P27+'м.р. Клявлинский'!P27+'м.р. Похвистневский'!P27+'г. Похвистнево'!P27</f>
        <v>2344.1999999999998</v>
      </c>
      <c r="Q27" s="25">
        <f>'м.р. Исаклинский'!Q27+'м.р. Камышлинский'!Q27+'м.р. Клявлинский'!Q27+'м.р. Похвистневский'!Q27+'г. Похвистнево'!Q27</f>
        <v>1849.8</v>
      </c>
      <c r="R27" s="25">
        <f>'м.р. Исаклинский'!R27+'м.р. Камышлинский'!R27+'м.р. Клявлинский'!R27+'м.р. Похвистневский'!R27+'г. Похвистнево'!R27</f>
        <v>1564.3999999999999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25">
        <f>'м.р. Исаклинский'!P28+'м.р. Камышлинский'!P28+'м.р. Клявлинский'!P28+'м.р. Похвистневский'!P28+'г. Похвистнево'!P28</f>
        <v>25</v>
      </c>
      <c r="Q28" s="25">
        <f>'м.р. Исаклинский'!Q28+'м.р. Камышлинский'!Q28+'м.р. Клявлинский'!Q28+'м.р. Похвистневский'!Q28+'г. Похвистнево'!Q28</f>
        <v>25</v>
      </c>
      <c r="R28" s="25">
        <f>'м.р. Исаклинский'!R28+'м.р. Камышлинский'!R28+'м.р. Клявлинский'!R28+'м.р. Похвистневский'!R28+'г. Похвистнево'!R28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25">
        <f>'м.р. Исаклинский'!P29+'м.р. Камышлинский'!P29+'м.р. Клявлинский'!P29+'м.р. Похвистневский'!P29+'г. Похвистнево'!P29</f>
        <v>9570.1</v>
      </c>
      <c r="Q29" s="25">
        <f>'м.р. Исаклинский'!Q29+'м.р. Камышлинский'!Q29+'м.р. Клявлинский'!Q29+'м.р. Похвистневский'!Q29+'г. Похвистнево'!Q29</f>
        <v>9568.1</v>
      </c>
      <c r="R29" s="25">
        <f>'м.р. Исаклинский'!R29+'м.р. Камышлинский'!R29+'м.р. Клявлинский'!R29+'м.р. Похвистневский'!R29+'г. Похвистнево'!R29</f>
        <v>9568.1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25">
        <f>'м.р. Исаклинский'!P30+'м.р. Камышлинский'!P30+'м.р. Клявлинский'!P30+'м.р. Похвистневский'!P30+'г. Похвистнево'!P30</f>
        <v>1652.7</v>
      </c>
      <c r="Q30" s="25">
        <f>'м.р. Исаклинский'!Q30+'м.р. Камышлинский'!Q30+'м.р. Клявлинский'!Q30+'м.р. Похвистневский'!Q30+'г. Похвистнево'!Q30</f>
        <v>1652.7</v>
      </c>
      <c r="R30" s="25">
        <f>'м.р. Исаклинский'!R30+'м.р. Камышлинский'!R30+'м.р. Клявлинский'!R30+'м.р. Похвистневский'!R30+'г. Похвистнево'!R30</f>
        <v>333.6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25">
        <f>'м.р. Исаклинский'!P31+'м.р. Камышлинский'!P31+'м.р. Клявлинский'!P31+'м.р. Похвистневский'!P31+'г. Похвистнево'!P31</f>
        <v>24959.800000000003</v>
      </c>
      <c r="Q31" s="25">
        <f>'м.р. Исаклинский'!Q31+'м.р. Камышлинский'!Q31+'м.р. Клявлинский'!Q31+'м.р. Похвистневский'!Q31+'г. Похвистнево'!Q31</f>
        <v>24221.5</v>
      </c>
      <c r="R31" s="25">
        <f>'м.р. Исаклинский'!R31+'м.р. Камышлинский'!R31+'м.р. Клявлинский'!R31+'м.р. Похвистневский'!R31+'г. Похвистнево'!R31</f>
        <v>2530.6999999999998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25">
        <f>'м.р. Исаклинский'!P32+'м.р. Камышлинский'!P32+'м.р. Клявлинский'!P32+'м.р. Похвистневский'!P32+'г. Похвистнево'!P32</f>
        <v>53389.3</v>
      </c>
      <c r="Q32" s="25">
        <f>'м.р. Исаклинский'!Q32+'м.р. Камышлинский'!Q32+'м.р. Клявлинский'!Q32+'м.р. Похвистневский'!Q32+'г. Похвистнево'!Q32</f>
        <v>50754.7</v>
      </c>
      <c r="R32" s="25">
        <f>'м.р. Исаклинский'!R32+'м.р. Камышлинский'!R32+'м.р. Клявлинский'!R32+'м.р. Похвистневский'!R32+'г. Похвистнево'!R32</f>
        <v>3889.8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25">
        <f>'м.р. Исаклинский'!P33+'м.р. Камышлинский'!P33+'м.р. Клявлинский'!P33+'м.р. Похвистневский'!P33+'г. Похвистнево'!P33</f>
        <v>10863.1</v>
      </c>
      <c r="Q33" s="25">
        <f>'м.р. Исаклинский'!Q33+'м.р. Камышлинский'!Q33+'м.р. Клявлинский'!Q33+'м.р. Похвистневский'!Q33+'г. Похвистнево'!Q33</f>
        <v>10726.800000000001</v>
      </c>
      <c r="R33" s="25">
        <f>'м.р. Исаклинский'!R33+'м.р. Камышлинский'!R33+'м.р. Клявлинский'!R33+'м.р. Похвистневский'!R33+'г. Похвистнево'!R33</f>
        <v>7666.2000000000016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25">
        <f>'м.р. Исаклинский'!P34+'м.р. Камышлинский'!P34+'м.р. Клявлинский'!P34+'м.р. Похвистневский'!P34+'г. Похвистнево'!P34</f>
        <v>978.8</v>
      </c>
      <c r="Q34" s="25">
        <f>'м.р. Исаклинский'!Q34+'м.р. Камышлинский'!Q34+'м.р. Клявлинский'!Q34+'м.р. Похвистневский'!Q34+'г. Похвистнево'!Q34</f>
        <v>948.30000000000007</v>
      </c>
      <c r="R34" s="25">
        <f>'м.р. Исаклинский'!R34+'м.р. Камышлинский'!R34+'м.р. Клявлинский'!R34+'м.р. Похвистневский'!R34+'г. Похвистнево'!R34</f>
        <v>593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'м.р. Исаклинский'!P35+'м.р. Камышлинский'!P35+'м.р. Клявлинский'!P35+'м.р. Похвистневский'!P35+'г. Похвистнево'!P35</f>
        <v>121370.7</v>
      </c>
      <c r="Q35" s="29">
        <f>'м.р. Исаклинский'!Q35+'м.р. Камышлинский'!Q35+'м.р. Клявлинский'!Q35+'м.р. Похвистневский'!Q35+'г. Похвистнево'!Q35</f>
        <v>93488.9</v>
      </c>
      <c r="R35" s="29">
        <f>'м.р. Исаклинский'!R35+'м.р. Камышлинский'!R35+'м.р. Клявлинский'!R35+'м.р. Похвистневский'!R35+'г. Похвистнево'!R35</f>
        <v>35192.1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25">
        <f>'м.р. Исаклинский'!P36+'м.р. Камышлинский'!P36+'м.р. Клявлинский'!P36+'м.р. Похвистневский'!P36+'г. Похвистнево'!P36</f>
        <v>2890.2999999999997</v>
      </c>
      <c r="Q36" s="25">
        <f>'м.р. Исаклинский'!Q36+'м.р. Камышлинский'!Q36+'м.р. Клявлинский'!Q36+'м.р. Похвистневский'!Q36+'г. Похвистнево'!Q36</f>
        <v>1135</v>
      </c>
      <c r="R36" s="25">
        <f>'м.р. Исаклинский'!R36+'м.р. Камышлинский'!R36+'м.р. Клявлинский'!R36+'м.р. Похвистневский'!R36+'г. Похвистнево'!R36</f>
        <v>164.8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25">
        <f>'м.р. Исаклинский'!P37+'м.р. Камышлинский'!P37+'м.р. Клявлинский'!P37+'м.р. Похвистневский'!P37+'г. Похвистнево'!P37</f>
        <v>0</v>
      </c>
      <c r="Q37" s="25">
        <f>'м.р. Исаклинский'!Q37+'м.р. Камышлинский'!Q37+'м.р. Клявлинский'!Q37+'м.р. Похвистневский'!Q37+'г. Похвистнево'!Q37</f>
        <v>0</v>
      </c>
      <c r="R37" s="25">
        <f>'м.р. Исаклинский'!R37+'м.р. Камышлинский'!R37+'м.р. Клявлинский'!R37+'м.р. Похвистневский'!R37+'г. Похвистнево'!R37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25">
        <f>'м.р. Исаклинский'!P38+'м.р. Камышлинский'!P38+'м.р. Клявлинский'!P38+'м.р. Похвистневский'!P38+'г. Похвистнево'!P38</f>
        <v>0</v>
      </c>
      <c r="Q38" s="25">
        <f>'м.р. Исаклинский'!Q38+'м.р. Камышлинский'!Q38+'м.р. Клявлинский'!Q38+'м.р. Похвистневский'!Q38+'г. Похвистнево'!Q38</f>
        <v>0</v>
      </c>
      <c r="R38" s="25">
        <f>'м.р. Исаклинский'!R38+'м.р. Камышлинский'!R38+'м.р. Клявлинский'!R38+'м.р. Похвистневский'!R38+'г. Похвистнево'!R38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25">
        <f>'м.р. Исаклинский'!P39+'м.р. Камышлинский'!P39+'м.р. Клявлинский'!P39+'м.р. Похвистневский'!P39+'г. Похвистнево'!P39</f>
        <v>118480.4</v>
      </c>
      <c r="Q39" s="25">
        <f>'м.р. Исаклинский'!Q39+'м.р. Камышлинский'!Q39+'м.р. Клявлинский'!Q39+'м.р. Похвистневский'!Q39+'г. Похвистнево'!Q39</f>
        <v>92353.9</v>
      </c>
      <c r="R39" s="25">
        <f>'м.р. Исаклинский'!R39+'м.р. Камышлинский'!R39+'м.р. Клявлинский'!R39+'м.р. Похвистневский'!R39+'г. Похвистнево'!R39</f>
        <v>35027.300000000003</v>
      </c>
    </row>
    <row r="40" spans="1:18" ht="39" customHeight="1" x14ac:dyDescent="0.2">
      <c r="A40" s="7" t="s">
        <v>27</v>
      </c>
      <c r="O40" s="8">
        <v>20</v>
      </c>
      <c r="P40" s="25">
        <f>'м.р. Исаклинский'!P40+'м.р. Камышлинский'!P40+'м.р. Клявлинский'!P40+'м.р. Похвистневский'!P40+'г. Похвистнево'!P40</f>
        <v>30</v>
      </c>
      <c r="Q40" s="24"/>
      <c r="R40" s="24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211143.79999999996</v>
      </c>
      <c r="Q21" s="29">
        <f t="shared" ref="Q21:R21" si="0">Q22+Q26+Q33+Q34</f>
        <v>209264.4</v>
      </c>
      <c r="R21" s="29">
        <f t="shared" si="0"/>
        <v>180485.8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204816.59999999998</v>
      </c>
      <c r="Q22" s="29">
        <f t="shared" ref="Q22:R22" si="1">Q23+Q24+Q25</f>
        <v>203754.1</v>
      </c>
      <c r="R22" s="29">
        <f t="shared" si="1"/>
        <v>179105.6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157158.09999999998</v>
      </c>
      <c r="Q23" s="30">
        <v>156327.5</v>
      </c>
      <c r="R23" s="30">
        <v>137415.4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47658.499999999993</v>
      </c>
      <c r="Q25" s="30">
        <v>47426.6</v>
      </c>
      <c r="R25" s="30">
        <v>41690.200000000004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5367.4</v>
      </c>
      <c r="Q26" s="29">
        <f t="shared" ref="Q26:R26" si="2">Q27+Q28+Q29+Q30+Q31+Q32</f>
        <v>4565.5</v>
      </c>
      <c r="R26" s="29">
        <f t="shared" si="2"/>
        <v>674.8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341</v>
      </c>
      <c r="Q27" s="30">
        <v>270.7</v>
      </c>
      <c r="R27" s="30">
        <v>224.4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324</v>
      </c>
      <c r="Q30" s="30">
        <v>324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1447.7</v>
      </c>
      <c r="Q31" s="30">
        <v>1207.7</v>
      </c>
      <c r="R31" s="30">
        <v>56.1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3254.7</v>
      </c>
      <c r="Q32" s="30">
        <v>2763.1000000000004</v>
      </c>
      <c r="R32" s="30">
        <v>394.3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880.9</v>
      </c>
      <c r="Q33" s="30">
        <v>880.9</v>
      </c>
      <c r="R33" s="30">
        <v>702.4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78.900000000000006</v>
      </c>
      <c r="Q34" s="30">
        <v>63.9</v>
      </c>
      <c r="R34" s="30">
        <v>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25306.699999999997</v>
      </c>
      <c r="Q35" s="29">
        <f t="shared" ref="Q35:R35" si="3">Q36+Q37+Q38+Q39</f>
        <v>20478.999999999996</v>
      </c>
      <c r="R35" s="29">
        <f t="shared" si="3"/>
        <v>8535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365.2</v>
      </c>
      <c r="Q36" s="30">
        <v>100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24941.499999999996</v>
      </c>
      <c r="Q39" s="30">
        <v>20378.999999999996</v>
      </c>
      <c r="R39" s="30">
        <v>8535</v>
      </c>
    </row>
    <row r="40" spans="1:18" ht="39" customHeight="1" x14ac:dyDescent="0.25">
      <c r="A40" s="7" t="s">
        <v>27</v>
      </c>
      <c r="O40" s="8">
        <v>20</v>
      </c>
      <c r="P40" s="27">
        <v>6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A40" sqref="A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9">
        <f>'г.о. Кинель'!P21+'м.р. Кинельский'!P21</f>
        <v>1311971.7000000002</v>
      </c>
      <c r="Q21" s="9">
        <f>'г.о. Кинель'!Q21+'м.р. Кинельский'!Q21</f>
        <v>1305812.8</v>
      </c>
      <c r="R21" s="9">
        <f>'г.о. Кинель'!R21+'м.р. Кинельский'!R21</f>
        <v>1125458.7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9">
        <f>'г.о. Кинель'!P22+'м.р. Кинельский'!P22</f>
        <v>1218557.4000000001</v>
      </c>
      <c r="Q22" s="9">
        <f>'г.о. Кинель'!Q22+'м.р. Кинельский'!Q22</f>
        <v>1213944.3999999999</v>
      </c>
      <c r="R22" s="9">
        <f>'г.о. Кинель'!R22+'м.р. Кинельский'!R22</f>
        <v>1114980.2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9">
        <f>'г.о. Кинель'!P23+'м.р. Кинельский'!P23</f>
        <v>936895.3</v>
      </c>
      <c r="Q23" s="9">
        <f>'г.о. Кинель'!Q23+'м.р. Кинельский'!Q23</f>
        <v>933356.7</v>
      </c>
      <c r="R23" s="9">
        <f>'г.о. Кинель'!R23+'м.р. Кинельский'!R23</f>
        <v>857353.2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9">
        <f>'г.о. Кинель'!P24+'м.р. Кинельский'!P24</f>
        <v>48.8</v>
      </c>
      <c r="Q24" s="9">
        <f>'г.о. Кинель'!Q24+'м.р. Кинельский'!Q24</f>
        <v>48.8</v>
      </c>
      <c r="R24" s="9">
        <f>'г.о. Кинель'!R24+'м.р. Кинельский'!R24</f>
        <v>48.8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9">
        <f>'г.о. Кинель'!P25+'м.р. Кинельский'!P25</f>
        <v>281613.3</v>
      </c>
      <c r="Q25" s="9">
        <f>'г.о. Кинель'!Q25+'м.р. Кинельский'!Q25</f>
        <v>280538.90000000002</v>
      </c>
      <c r="R25" s="9">
        <f>'г.о. Кинель'!R25+'м.р. Кинельский'!R25</f>
        <v>257578.2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9">
        <f>'г.о. Кинель'!P26+'м.р. Кинельский'!P26</f>
        <v>80341</v>
      </c>
      <c r="Q26" s="9">
        <f>'г.о. Кинель'!Q26+'м.р. Кинельский'!Q26</f>
        <v>78910.5</v>
      </c>
      <c r="R26" s="9">
        <f>'г.о. Кинель'!R26+'м.р. Кинельский'!R26</f>
        <v>4933.1000000000004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9">
        <f>'г.о. Кинель'!P27+'м.р. Кинельский'!P27</f>
        <v>1367.8000000000002</v>
      </c>
      <c r="Q27" s="9">
        <f>'г.о. Кинель'!Q27+'м.р. Кинельский'!Q27</f>
        <v>1367.6000000000001</v>
      </c>
      <c r="R27" s="9">
        <f>'г.о. Кинель'!R27+'м.р. Кинельский'!R27</f>
        <v>719.90000000000009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9">
        <f>'г.о. Кинель'!P28+'м.р. Кинельский'!P28</f>
        <v>0</v>
      </c>
      <c r="Q28" s="9">
        <f>'г.о. Кинель'!Q28+'м.р. Кинельский'!Q28</f>
        <v>0</v>
      </c>
      <c r="R28" s="9">
        <f>'г.о. Кинель'!R28+'м.р. Кинельский'!R28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9">
        <f>'г.о. Кинель'!P29+'м.р. Кинельский'!P29</f>
        <v>0</v>
      </c>
      <c r="Q29" s="9">
        <f>'г.о. Кинель'!Q29+'м.р. Кинельский'!Q29</f>
        <v>0</v>
      </c>
      <c r="R29" s="9">
        <f>'г.о. Кинель'!R29+'м.р. Кинельский'!R29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9">
        <f>'г.о. Кинель'!P30+'м.р. Кинельский'!P30</f>
        <v>243.9</v>
      </c>
      <c r="Q30" s="9">
        <f>'г.о. Кинель'!Q30+'м.р. Кинельский'!Q30</f>
        <v>243.9</v>
      </c>
      <c r="R30" s="9">
        <f>'г.о. Кинель'!R30+'м.р. Кинельский'!R30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9">
        <f>'г.о. Кинель'!P31+'м.р. Кинельский'!P31</f>
        <v>6133.1</v>
      </c>
      <c r="Q31" s="9">
        <f>'г.о. Кинель'!Q31+'м.р. Кинельский'!Q31</f>
        <v>5533.4000000000005</v>
      </c>
      <c r="R31" s="9">
        <f>'г.о. Кинель'!R31+'м.р. Кинельский'!R31</f>
        <v>1358.6000000000001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9">
        <f>'г.о. Кинель'!P32+'м.р. Кинельский'!P32</f>
        <v>72596.2</v>
      </c>
      <c r="Q32" s="9">
        <f>'г.о. Кинель'!Q32+'м.р. Кинельский'!Q32</f>
        <v>71765.600000000006</v>
      </c>
      <c r="R32" s="9">
        <f>'г.о. Кинель'!R32+'м.р. Кинельский'!R32</f>
        <v>2854.6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9">
        <f>'г.о. Кинель'!P33+'м.р. Кинельский'!P33</f>
        <v>12853.2</v>
      </c>
      <c r="Q33" s="9">
        <f>'г.о. Кинель'!Q33+'м.р. Кинельский'!Q33</f>
        <v>12838.199999999999</v>
      </c>
      <c r="R33" s="9">
        <f>'г.о. Кинель'!R33+'м.р. Кинельский'!R33</f>
        <v>5532.4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9">
        <f>'г.о. Кинель'!P34+'м.р. Кинельский'!P34</f>
        <v>220.1</v>
      </c>
      <c r="Q34" s="9">
        <f>'г.о. Кинель'!Q34+'м.р. Кинельский'!Q34</f>
        <v>119.69999999999997</v>
      </c>
      <c r="R34" s="9">
        <f>'г.о. Кинель'!R34+'м.р. Кинельский'!R34</f>
        <v>13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9">
        <f>'г.о. Кинель'!P35+'м.р. Кинельский'!P35</f>
        <v>97102.499999999985</v>
      </c>
      <c r="Q35" s="9">
        <f>'г.о. Кинель'!Q35+'м.р. Кинельский'!Q35</f>
        <v>56388</v>
      </c>
      <c r="R35" s="9">
        <f>'г.о. Кинель'!R35+'м.р. Кинельский'!R35</f>
        <v>21675.5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9">
        <f>'г.о. Кинель'!P36+'м.р. Кинельский'!P36</f>
        <v>4537.5</v>
      </c>
      <c r="Q36" s="9">
        <f>'г.о. Кинель'!Q36+'м.р. Кинельский'!Q36</f>
        <v>2631.2999999999993</v>
      </c>
      <c r="R36" s="9">
        <f>'г.о. Кинель'!R36+'м.р. Кинельский'!R36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9">
        <f>'г.о. Кинель'!P37+'м.р. Кинельский'!P37</f>
        <v>0</v>
      </c>
      <c r="Q37" s="9">
        <f>'г.о. Кинель'!Q37+'м.р. Кинельский'!Q37</f>
        <v>0</v>
      </c>
      <c r="R37" s="9">
        <f>'г.о. Кинель'!R37+'м.р. Кинельский'!R37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9">
        <f>'г.о. Кинель'!P38+'м.р. Кинельский'!P38</f>
        <v>0</v>
      </c>
      <c r="Q38" s="9">
        <f>'г.о. Кинель'!Q38+'м.р. Кинельский'!Q38</f>
        <v>0</v>
      </c>
      <c r="R38" s="9">
        <f>'г.о. Кинель'!R38+'м.р. Кинельский'!R38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9">
        <f>'г.о. Кинель'!P39+'м.р. Кинельский'!P39</f>
        <v>92565</v>
      </c>
      <c r="Q39" s="9">
        <f>'г.о. Кинель'!Q39+'м.р. Кинельский'!Q39</f>
        <v>53756.7</v>
      </c>
      <c r="R39" s="9">
        <f>'г.о. Кинель'!R39+'м.р. Кинельский'!R39</f>
        <v>21675.5</v>
      </c>
    </row>
    <row r="40" spans="1:18" ht="39" customHeight="1" x14ac:dyDescent="0.2">
      <c r="A40" s="7" t="s">
        <v>27</v>
      </c>
      <c r="O40" s="8">
        <v>20</v>
      </c>
      <c r="P40" s="9">
        <f>'г.о. Кинель'!P40+'м.р. Кинельский'!P40</f>
        <v>19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198223.90000000002</v>
      </c>
      <c r="Q21" s="29">
        <f t="shared" ref="Q21:R21" si="0">Q22+Q26+Q33+Q34</f>
        <v>197860.30000000002</v>
      </c>
      <c r="R21" s="29">
        <f t="shared" si="0"/>
        <v>172531.80000000002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180955</v>
      </c>
      <c r="Q22" s="29">
        <f t="shared" ref="Q22:R22" si="1">Q23+Q24+Q25</f>
        <v>180955</v>
      </c>
      <c r="R22" s="29">
        <f t="shared" si="1"/>
        <v>163407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139008.79999999999</v>
      </c>
      <c r="Q23" s="30">
        <v>139008.79999999999</v>
      </c>
      <c r="R23" s="30">
        <v>125533.19999999998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41946.2</v>
      </c>
      <c r="Q25" s="30">
        <v>41946.2</v>
      </c>
      <c r="R25" s="30">
        <v>37873.800000000003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13675.2</v>
      </c>
      <c r="Q26" s="29">
        <f t="shared" ref="Q26:R26" si="2">Q27+Q28+Q29+Q30+Q31+Q32</f>
        <v>13311.599999999999</v>
      </c>
      <c r="R26" s="29">
        <f t="shared" si="2"/>
        <v>5704.7000000000007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222.89999999999998</v>
      </c>
      <c r="Q27" s="30">
        <v>200.5</v>
      </c>
      <c r="R27" s="30">
        <v>193.5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3461.1</v>
      </c>
      <c r="Q29" s="30">
        <v>3461.1</v>
      </c>
      <c r="R29" s="30">
        <v>3461.1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24</v>
      </c>
      <c r="Q30" s="30">
        <v>24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2062.9</v>
      </c>
      <c r="Q31" s="30">
        <v>1999.3000000000002</v>
      </c>
      <c r="R31" s="30">
        <v>1180.2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7904.3000000000011</v>
      </c>
      <c r="Q32" s="30">
        <v>7626.7</v>
      </c>
      <c r="R32" s="30">
        <v>869.90000000000009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3256.7000000000003</v>
      </c>
      <c r="Q33" s="30">
        <v>3256.7000000000003</v>
      </c>
      <c r="R33" s="30">
        <v>3117.1000000000004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337</v>
      </c>
      <c r="Q34" s="30">
        <v>337</v>
      </c>
      <c r="R34" s="30">
        <v>303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13188.7</v>
      </c>
      <c r="Q35" s="29">
        <f t="shared" ref="Q35:R35" si="3">Q36+Q37+Q38+Q39</f>
        <v>9929.2999999999993</v>
      </c>
      <c r="R35" s="29">
        <f t="shared" si="3"/>
        <v>5420.5000000000009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248.8</v>
      </c>
      <c r="Q36" s="30">
        <v>224.4</v>
      </c>
      <c r="R36" s="30">
        <v>164.8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12939.900000000001</v>
      </c>
      <c r="Q39" s="30">
        <v>9704.9</v>
      </c>
      <c r="R39" s="30">
        <v>5255.7000000000007</v>
      </c>
    </row>
    <row r="40" spans="1:18" ht="39" customHeight="1" x14ac:dyDescent="0.25">
      <c r="A40" s="7" t="s">
        <v>27</v>
      </c>
      <c r="O40" s="8">
        <v>20</v>
      </c>
      <c r="P40" s="27">
        <v>5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213518.6</v>
      </c>
      <c r="Q21" s="29">
        <f t="shared" ref="Q21:R21" si="0">Q22+Q26+Q33+Q34</f>
        <v>211755.10000000003</v>
      </c>
      <c r="R21" s="29">
        <f t="shared" si="0"/>
        <v>187119.3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208112</v>
      </c>
      <c r="Q22" s="29">
        <f t="shared" ref="Q22:R22" si="1">Q23+Q24+Q25</f>
        <v>207101.60000000003</v>
      </c>
      <c r="R22" s="29">
        <f t="shared" si="1"/>
        <v>184881.5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159972.5</v>
      </c>
      <c r="Q23" s="30">
        <v>159188.50000000003</v>
      </c>
      <c r="R23" s="30">
        <v>142131.79999999999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48139.499999999993</v>
      </c>
      <c r="Q25" s="30">
        <v>47913.1</v>
      </c>
      <c r="R25" s="30">
        <v>42749.7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3978</v>
      </c>
      <c r="Q26" s="29">
        <f t="shared" ref="Q26:R26" si="2">Q27+Q28+Q29+Q30+Q31+Q32</f>
        <v>3224.9</v>
      </c>
      <c r="R26" s="29">
        <f t="shared" si="2"/>
        <v>1581.3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387.70000000000005</v>
      </c>
      <c r="Q27" s="30">
        <v>305.70000000000005</v>
      </c>
      <c r="R27" s="30">
        <v>264.5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759</v>
      </c>
      <c r="Q29" s="30">
        <v>757</v>
      </c>
      <c r="R29" s="30">
        <v>757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1156.8000000000002</v>
      </c>
      <c r="Q31" s="30">
        <v>1001.1</v>
      </c>
      <c r="R31" s="30">
        <v>223.7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1674.5</v>
      </c>
      <c r="Q32" s="30">
        <v>1161.0999999999999</v>
      </c>
      <c r="R32" s="30">
        <v>336.09999999999997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1368.6</v>
      </c>
      <c r="Q33" s="30">
        <v>1368.6</v>
      </c>
      <c r="R33" s="30">
        <v>652.50000000000011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60</v>
      </c>
      <c r="Q34" s="30">
        <v>60</v>
      </c>
      <c r="R34" s="30">
        <v>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21708.799999999999</v>
      </c>
      <c r="Q35" s="29">
        <f t="shared" ref="Q35:R35" si="3">Q36+Q37+Q38+Q39</f>
        <v>14292.7</v>
      </c>
      <c r="R35" s="29">
        <f t="shared" si="3"/>
        <v>2452.6999999999998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16.399999999999999</v>
      </c>
      <c r="Q36" s="30">
        <v>0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21692.399999999998</v>
      </c>
      <c r="Q39" s="30">
        <v>14292.7</v>
      </c>
      <c r="R39" s="30">
        <v>2452.6999999999998</v>
      </c>
    </row>
    <row r="40" spans="1:18" ht="39" customHeight="1" x14ac:dyDescent="0.25">
      <c r="A40" s="7" t="s">
        <v>27</v>
      </c>
      <c r="O40" s="8">
        <v>20</v>
      </c>
      <c r="P40" s="27">
        <v>2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486715.8</v>
      </c>
      <c r="Q21" s="29">
        <f t="shared" ref="Q21:R21" si="0">Q22+Q26+Q33+Q34</f>
        <v>486348.59999999992</v>
      </c>
      <c r="R21" s="29">
        <f t="shared" si="0"/>
        <v>400991.40000000008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438590.39999999997</v>
      </c>
      <c r="Q22" s="29">
        <f t="shared" ref="Q22:R22" si="1">Q23+Q24+Q25</f>
        <v>438570.19999999995</v>
      </c>
      <c r="R22" s="29">
        <f t="shared" si="1"/>
        <v>390619.80000000005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337313.8</v>
      </c>
      <c r="Q23" s="30">
        <v>337298.3</v>
      </c>
      <c r="R23" s="30">
        <v>300467.20000000001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101276.59999999998</v>
      </c>
      <c r="Q25" s="30">
        <v>101271.89999999998</v>
      </c>
      <c r="R25" s="30">
        <v>90152.6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45287</v>
      </c>
      <c r="Q26" s="29">
        <f t="shared" ref="Q26:R26" si="2">Q27+Q28+Q29+Q30+Q31+Q32</f>
        <v>44952.1</v>
      </c>
      <c r="R26" s="29">
        <f t="shared" si="2"/>
        <v>8523.7000000000007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681.80000000000007</v>
      </c>
      <c r="Q27" s="30">
        <v>637.19999999999993</v>
      </c>
      <c r="R27" s="30">
        <v>494.29999999999995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25</v>
      </c>
      <c r="Q28" s="30">
        <v>25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5350</v>
      </c>
      <c r="Q29" s="30">
        <v>5350</v>
      </c>
      <c r="R29" s="30">
        <v>5350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861.5</v>
      </c>
      <c r="Q30" s="30">
        <v>861.5</v>
      </c>
      <c r="R30" s="30">
        <v>333.6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17738.400000000001</v>
      </c>
      <c r="Q31" s="30">
        <v>17686.8</v>
      </c>
      <c r="R31" s="30">
        <v>917.6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20630.300000000003</v>
      </c>
      <c r="Q32" s="30">
        <v>20391.599999999999</v>
      </c>
      <c r="R32" s="30">
        <v>1428.2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2375</v>
      </c>
      <c r="Q33" s="30">
        <v>2375</v>
      </c>
      <c r="R33" s="30">
        <v>1567.9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463.4</v>
      </c>
      <c r="Q34" s="30">
        <v>451.3</v>
      </c>
      <c r="R34" s="30">
        <v>280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28984.799999999999</v>
      </c>
      <c r="Q35" s="29">
        <f t="shared" ref="Q35:R35" si="3">Q36+Q37+Q38+Q39</f>
        <v>23942.299999999996</v>
      </c>
      <c r="R35" s="29">
        <f t="shared" si="3"/>
        <v>11775.599999999999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1339.8</v>
      </c>
      <c r="Q36" s="30">
        <v>460.09999999999997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27645</v>
      </c>
      <c r="Q39" s="30">
        <v>23482.199999999997</v>
      </c>
      <c r="R39" s="30">
        <v>11775.599999999999</v>
      </c>
    </row>
    <row r="40" spans="1:18" ht="39" customHeight="1" x14ac:dyDescent="0.25">
      <c r="A40" s="7" t="s">
        <v>27</v>
      </c>
      <c r="O40" s="8">
        <v>20</v>
      </c>
      <c r="P40" s="27">
        <v>11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406468.80000000005</v>
      </c>
      <c r="Q21" s="29">
        <f t="shared" ref="Q21:R21" si="0">Q22+Q26+Q33+Q34</f>
        <v>403289.5</v>
      </c>
      <c r="R21" s="29">
        <f t="shared" si="0"/>
        <v>352701.79999999993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379813.9</v>
      </c>
      <c r="Q22" s="29">
        <f t="shared" ref="Q22:R22" si="1">Q23+Q24+Q25</f>
        <v>378390.10000000003</v>
      </c>
      <c r="R22" s="29">
        <f t="shared" si="1"/>
        <v>349670.39999999997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291726.40000000002</v>
      </c>
      <c r="Q23" s="30">
        <v>290631.10000000003</v>
      </c>
      <c r="R23" s="30">
        <v>268595.39999999997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1.3</v>
      </c>
      <c r="Q24" s="30">
        <v>1.3</v>
      </c>
      <c r="R24" s="30">
        <v>1.3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88086.2</v>
      </c>
      <c r="Q25" s="30">
        <v>87757.7</v>
      </c>
      <c r="R25" s="30">
        <v>81073.7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23633.5</v>
      </c>
      <c r="Q26" s="29">
        <f t="shared" ref="Q26:R26" si="2">Q27+Q28+Q29+Q30+Q31+Q32</f>
        <v>22017.7</v>
      </c>
      <c r="R26" s="29">
        <f t="shared" si="2"/>
        <v>1402.1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710.8</v>
      </c>
      <c r="Q27" s="30">
        <v>435.70000000000005</v>
      </c>
      <c r="R27" s="30">
        <v>387.70000000000005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443.2</v>
      </c>
      <c r="Q30" s="30">
        <v>443.2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2553.9999999999995</v>
      </c>
      <c r="Q31" s="30">
        <v>2326.6</v>
      </c>
      <c r="R31" s="30">
        <v>153.1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19925.5</v>
      </c>
      <c r="Q32" s="30">
        <v>18812.2</v>
      </c>
      <c r="R32" s="30">
        <v>861.3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2981.9</v>
      </c>
      <c r="Q33" s="30">
        <v>2845.6</v>
      </c>
      <c r="R33" s="30">
        <v>1626.3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39.5</v>
      </c>
      <c r="Q34" s="30">
        <v>36.1</v>
      </c>
      <c r="R34" s="30">
        <v>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32181.699999999997</v>
      </c>
      <c r="Q35" s="29">
        <f t="shared" ref="Q35:R35" si="3">Q36+Q37+Q38+Q39</f>
        <v>24845.599999999999</v>
      </c>
      <c r="R35" s="29">
        <f t="shared" si="3"/>
        <v>7008.3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920.09999999999991</v>
      </c>
      <c r="Q36" s="30">
        <v>350.5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31261.599999999999</v>
      </c>
      <c r="Q39" s="30">
        <v>24495.1</v>
      </c>
      <c r="R39" s="30">
        <v>7008.3</v>
      </c>
    </row>
    <row r="40" spans="1:18" ht="39" customHeight="1" x14ac:dyDescent="0.25">
      <c r="A40" s="7" t="s">
        <v>27</v>
      </c>
      <c r="O40" s="8">
        <v>20</v>
      </c>
      <c r="P40" s="27">
        <v>6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A40" sqref="A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9">
        <f>'м.р. Елховский'!P21+'м.р. Кошкинский'!P21+'м.р. Красноярский'!P21</f>
        <v>1380194.5</v>
      </c>
      <c r="Q21" s="9">
        <f>'м.р. Елховский'!Q21+'м.р. Кошкинский'!Q21+'м.р. Красноярский'!Q21</f>
        <v>1375366.0999999999</v>
      </c>
      <c r="R21" s="9">
        <f>'м.р. Елховский'!R21+'м.р. Кошкинский'!R21+'м.р. Красноярский'!R21</f>
        <v>1161946.7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9">
        <f>'м.р. Елховский'!P22+'м.р. Кошкинский'!P22+'м.р. Красноярский'!P22</f>
        <v>1292516.8</v>
      </c>
      <c r="Q22" s="9">
        <f>'м.р. Елховский'!Q22+'м.р. Кошкинский'!Q22+'м.р. Красноярский'!Q22</f>
        <v>1289113.3999999999</v>
      </c>
      <c r="R22" s="9">
        <f>'м.р. Елховский'!R22+'м.р. Кошкинский'!R22+'м.р. Красноярский'!R22</f>
        <v>1152787.7999999998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9">
        <f>'м.р. Елховский'!P23+'м.р. Кошкинский'!P23+'м.р. Красноярский'!P23</f>
        <v>993851.79999999993</v>
      </c>
      <c r="Q23" s="9">
        <f>'м.р. Елховский'!Q23+'м.р. Кошкинский'!Q23+'м.р. Красноярский'!Q23</f>
        <v>991261.3</v>
      </c>
      <c r="R23" s="9">
        <f>'м.р. Елховский'!R23+'м.р. Кошкинский'!R23+'м.р. Красноярский'!R23</f>
        <v>886513.7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9">
        <f>'м.р. Елховский'!P24+'м.р. Кошкинский'!P24+'м.р. Красноярский'!P24</f>
        <v>49.3</v>
      </c>
      <c r="Q24" s="9">
        <f>'м.р. Елховский'!Q24+'м.р. Кошкинский'!Q24+'м.р. Красноярский'!Q24</f>
        <v>18.7</v>
      </c>
      <c r="R24" s="9">
        <f>'м.р. Елховский'!R24+'м.р. Кошкинский'!R24+'м.р. Красноярский'!R24</f>
        <v>18.7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9">
        <f>'м.р. Елховский'!P25+'м.р. Кошкинский'!P25+'м.р. Красноярский'!P25</f>
        <v>298615.69999999995</v>
      </c>
      <c r="Q25" s="9">
        <f>'м.р. Елховский'!Q25+'м.р. Кошкинский'!Q25+'м.р. Красноярский'!Q25</f>
        <v>297833.40000000002</v>
      </c>
      <c r="R25" s="9">
        <f>'м.р. Елховский'!R25+'м.р. Кошкинский'!R25+'м.р. Красноярский'!R25</f>
        <v>266255.40000000002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9">
        <f>'м.р. Елховский'!P26+'м.р. Кошкинский'!P26+'м.р. Красноярский'!P26</f>
        <v>84739.3</v>
      </c>
      <c r="Q26" s="9">
        <f>'м.р. Елховский'!Q26+'м.р. Кошкинский'!Q26+'м.р. Красноярский'!Q26</f>
        <v>83381.7</v>
      </c>
      <c r="R26" s="9">
        <f>'м.р. Елховский'!R26+'м.р. Кошкинский'!R26+'м.р. Красноярский'!R26</f>
        <v>9085.2999999999993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9">
        <f>'м.р. Елховский'!P27+'м.р. Кошкинский'!P27+'м.р. Красноярский'!P27</f>
        <v>3572.7000000000003</v>
      </c>
      <c r="Q27" s="9">
        <f>'м.р. Елховский'!Q27+'м.р. Кошкинский'!Q27+'м.р. Красноярский'!Q27</f>
        <v>3434.7000000000003</v>
      </c>
      <c r="R27" s="9">
        <f>'м.р. Елховский'!R27+'м.р. Кошкинский'!R27+'м.р. Красноярский'!R27</f>
        <v>1145.8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9">
        <f>'м.р. Елховский'!P28+'м.р. Кошкинский'!P28+'м.р. Красноярский'!P28</f>
        <v>24.2</v>
      </c>
      <c r="Q28" s="9">
        <f>'м.р. Елховский'!Q28+'м.р. Кошкинский'!Q28+'м.р. Красноярский'!Q28</f>
        <v>0</v>
      </c>
      <c r="R28" s="9">
        <f>'м.р. Елховский'!R28+'м.р. Кошкинский'!R28+'м.р. Красноярский'!R28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9">
        <f>'м.р. Елховский'!P29+'м.р. Кошкинский'!P29+'м.р. Красноярский'!P29</f>
        <v>1559</v>
      </c>
      <c r="Q29" s="9">
        <f>'м.р. Елховский'!Q29+'м.р. Кошкинский'!Q29+'м.р. Красноярский'!Q29</f>
        <v>1559</v>
      </c>
      <c r="R29" s="9">
        <f>'м.р. Елховский'!R29+'м.р. Кошкинский'!R29+'м.р. Красноярский'!R29</f>
        <v>1559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9">
        <f>'м.р. Елховский'!P30+'м.р. Кошкинский'!P30+'м.р. Красноярский'!P30</f>
        <v>187.5</v>
      </c>
      <c r="Q30" s="9">
        <f>'м.р. Елховский'!Q30+'м.р. Кошкинский'!Q30+'м.р. Красноярский'!Q30</f>
        <v>145.70000000000002</v>
      </c>
      <c r="R30" s="9">
        <f>'м.р. Елховский'!R30+'м.р. Кошкинский'!R30+'м.р. Красноярский'!R30</f>
        <v>2.4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9">
        <f>'м.р. Елховский'!P31+'м.р. Кошкинский'!P31+'м.р. Красноярский'!P31</f>
        <v>12979.900000000001</v>
      </c>
      <c r="Q31" s="9">
        <f>'м.р. Елховский'!Q31+'м.р. Кошкинский'!Q31+'м.р. Красноярский'!Q31</f>
        <v>12658.6</v>
      </c>
      <c r="R31" s="9">
        <f>'м.р. Елховский'!R31+'м.р. Кошкинский'!R31+'м.р. Красноярский'!R31</f>
        <v>2282.9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9">
        <f>'м.р. Елховский'!P32+'м.р. Кошкинский'!P32+'м.р. Красноярский'!P32</f>
        <v>66416</v>
      </c>
      <c r="Q32" s="9">
        <f>'м.р. Елховский'!Q32+'м.р. Кошкинский'!Q32+'м.р. Красноярский'!Q32</f>
        <v>65583.7</v>
      </c>
      <c r="R32" s="9">
        <f>'м.р. Елховский'!R32+'м.р. Кошкинский'!R32+'м.р. Красноярский'!R32</f>
        <v>4095.2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9">
        <f>'м.р. Елховский'!P33+'м.р. Кошкинский'!P33+'м.р. Красноярский'!P33</f>
        <v>2431.5</v>
      </c>
      <c r="Q33" s="9">
        <f>'м.р. Елховский'!Q33+'м.р. Кошкинский'!Q33+'м.р. Красноярский'!Q33</f>
        <v>2431.5</v>
      </c>
      <c r="R33" s="9">
        <f>'м.р. Елховский'!R33+'м.р. Кошкинский'!R33+'м.р. Красноярский'!R33</f>
        <v>25.7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9">
        <f>'м.р. Елховский'!P34+'м.р. Кошкинский'!P34+'м.р. Красноярский'!P34</f>
        <v>506.90000000000003</v>
      </c>
      <c r="Q34" s="9">
        <f>'м.р. Елховский'!Q34+'м.р. Кошкинский'!Q34+'м.р. Красноярский'!Q34</f>
        <v>439.5</v>
      </c>
      <c r="R34" s="9">
        <f>'м.р. Елховский'!R34+'м.р. Кошкинский'!R34+'м.р. Красноярский'!R34</f>
        <v>47.9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9">
        <f>'м.р. Елховский'!P35+'м.р. Кошкинский'!P35+'м.р. Красноярский'!P35</f>
        <v>103780.7</v>
      </c>
      <c r="Q35" s="9">
        <f>'м.р. Елховский'!Q35+'м.р. Кошкинский'!Q35+'м.р. Красноярский'!Q35</f>
        <v>60757.1</v>
      </c>
      <c r="R35" s="9">
        <f>'м.р. Елховский'!R35+'м.р. Кошкинский'!R35+'м.р. Красноярский'!R35</f>
        <v>29322.3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9">
        <f>'м.р. Елховский'!P36+'м.р. Кошкинский'!P36+'м.р. Красноярский'!P36</f>
        <v>939.5</v>
      </c>
      <c r="Q36" s="9">
        <f>'м.р. Елховский'!Q36+'м.р. Кошкинский'!Q36+'м.р. Красноярский'!Q36</f>
        <v>437.1</v>
      </c>
      <c r="R36" s="9">
        <f>'м.р. Елховский'!R36+'м.р. Кошкинский'!R36+'м.р. Красноярский'!R36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9">
        <f>'м.р. Елховский'!P37+'м.р. Кошкинский'!P37+'м.р. Красноярский'!P37</f>
        <v>0</v>
      </c>
      <c r="Q37" s="9">
        <f>'м.р. Елховский'!Q37+'м.р. Кошкинский'!Q37+'м.р. Красноярский'!Q37</f>
        <v>0</v>
      </c>
      <c r="R37" s="9">
        <f>'м.р. Елховский'!R37+'м.р. Кошкинский'!R37+'м.р. Красноярский'!R37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9">
        <f>'м.р. Елховский'!P38+'м.р. Кошкинский'!P38+'м.р. Красноярский'!P38</f>
        <v>0</v>
      </c>
      <c r="Q38" s="9">
        <f>'м.р. Елховский'!Q38+'м.р. Кошкинский'!Q38+'м.р. Красноярский'!Q38</f>
        <v>0</v>
      </c>
      <c r="R38" s="9">
        <f>'м.р. Елховский'!R38+'м.р. Кошкинский'!R38+'м.р. Красноярский'!R38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9">
        <f>'м.р. Елховский'!P39+'м.р. Кошкинский'!P39+'м.р. Красноярский'!P39</f>
        <v>102841.2</v>
      </c>
      <c r="Q39" s="9">
        <f>'м.р. Елховский'!Q39+'м.р. Кошкинский'!Q39+'м.р. Красноярский'!Q39</f>
        <v>60320</v>
      </c>
      <c r="R39" s="9">
        <f>'м.р. Елховский'!R39+'м.р. Кошкинский'!R39+'м.р. Красноярский'!R39</f>
        <v>29322.3</v>
      </c>
    </row>
    <row r="40" spans="1:18" ht="39" customHeight="1" x14ac:dyDescent="0.2">
      <c r="A40" s="7" t="s">
        <v>27</v>
      </c>
      <c r="O40" s="8">
        <v>20</v>
      </c>
      <c r="P40" s="9">
        <f>'м.р. Елховский'!P40+'м.р. Кошкинский'!P40+'м.р. Красноярский'!P40</f>
        <v>39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31">
        <f>P22+P26+P33+P34</f>
        <v>137350.80000000002</v>
      </c>
      <c r="Q21" s="31">
        <f>Q22+Q26+Q33+Q34</f>
        <v>137148.30000000002</v>
      </c>
      <c r="R21" s="31">
        <f>R22+R26+R33+R34</f>
        <v>112709.8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31">
        <f>P23+P24+P25</f>
        <v>128942.39999999999</v>
      </c>
      <c r="Q22" s="31">
        <f>Q23+Q24+Q25</f>
        <v>128739.9</v>
      </c>
      <c r="R22" s="31">
        <f>R23+R24+R25</f>
        <v>112173.5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2">
        <v>99133</v>
      </c>
      <c r="Q23" s="32">
        <v>98977.5</v>
      </c>
      <c r="R23" s="32">
        <v>86252.2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2"/>
      <c r="Q24" s="32"/>
      <c r="R24" s="32"/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2">
        <v>29809.4</v>
      </c>
      <c r="Q25" s="32">
        <v>29762.400000000001</v>
      </c>
      <c r="R25" s="32">
        <v>25921.3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31">
        <f>P27+P28+P29+P30+P31+P32</f>
        <v>8128.5999999999995</v>
      </c>
      <c r="Q26" s="31">
        <f>Q27+Q28+Q29+Q30+Q31+Q32</f>
        <v>8128.5999999999995</v>
      </c>
      <c r="R26" s="31">
        <f>R27+R28+R29+R30+R31+R32</f>
        <v>517.6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2">
        <v>128.4</v>
      </c>
      <c r="Q27" s="32">
        <v>128.4</v>
      </c>
      <c r="R27" s="32">
        <v>79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2"/>
      <c r="Q28" s="32"/>
      <c r="R28" s="32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2"/>
      <c r="Q29" s="32"/>
      <c r="R29" s="32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2"/>
      <c r="Q30" s="32"/>
      <c r="R30" s="32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2">
        <v>1943.8</v>
      </c>
      <c r="Q31" s="32">
        <v>1943.8</v>
      </c>
      <c r="R31" s="32">
        <v>94.6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2">
        <v>6056.4</v>
      </c>
      <c r="Q32" s="32">
        <v>6056.4</v>
      </c>
      <c r="R32" s="32">
        <v>344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2">
        <v>226.2</v>
      </c>
      <c r="Q33" s="32">
        <v>226.2</v>
      </c>
      <c r="R33" s="32">
        <v>18.7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2">
        <v>53.6</v>
      </c>
      <c r="Q34" s="32">
        <v>53.6</v>
      </c>
      <c r="R34" s="32"/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31">
        <f>P36+P37+P38+P39</f>
        <v>6636.0999999999995</v>
      </c>
      <c r="Q35" s="31">
        <f>Q36+Q37+Q38+Q39</f>
        <v>4750.3999999999996</v>
      </c>
      <c r="R35" s="31">
        <f>R36+R37+R38+R39</f>
        <v>1297.7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2">
        <v>114.4</v>
      </c>
      <c r="Q36" s="32">
        <v>114.4</v>
      </c>
      <c r="R36" s="32"/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2"/>
      <c r="Q37" s="32"/>
      <c r="R37" s="32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2"/>
      <c r="Q38" s="32"/>
      <c r="R38" s="32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2">
        <v>6521.7</v>
      </c>
      <c r="Q39" s="32">
        <v>4636</v>
      </c>
      <c r="R39" s="32">
        <v>1297.7</v>
      </c>
    </row>
    <row r="40" spans="1:18" ht="39" customHeight="1" x14ac:dyDescent="0.25">
      <c r="A40" s="7" t="s">
        <v>27</v>
      </c>
      <c r="O40" s="8">
        <v>20</v>
      </c>
      <c r="P40" s="33">
        <v>6</v>
      </c>
      <c r="Q40" s="34"/>
      <c r="R40" s="34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31">
        <f>P22+P26+P33+P34</f>
        <v>340653.89999999997</v>
      </c>
      <c r="Q21" s="31">
        <f>Q22+Q26+Q33+Q34</f>
        <v>340276.8</v>
      </c>
      <c r="R21" s="31">
        <f>R22+R26+R33+R34</f>
        <v>284107.69999999995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31">
        <f>P23+P24+P25</f>
        <v>320409.5</v>
      </c>
      <c r="Q22" s="31">
        <f>Q23+Q24+Q25</f>
        <v>320129.7</v>
      </c>
      <c r="R22" s="31">
        <f>R23+R24+R25</f>
        <v>282304.59999999998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2">
        <v>246300.6</v>
      </c>
      <c r="Q23" s="32">
        <v>246085.7</v>
      </c>
      <c r="R23" s="32">
        <v>217023.5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2">
        <v>0</v>
      </c>
      <c r="Q24" s="32">
        <v>0</v>
      </c>
      <c r="R24" s="32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2">
        <v>74108.899999999994</v>
      </c>
      <c r="Q25" s="32">
        <v>74044</v>
      </c>
      <c r="R25" s="32">
        <v>65281.1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31">
        <f>P27+P28+P29+P30+P31+P32</f>
        <v>19563.599999999999</v>
      </c>
      <c r="Q26" s="31">
        <f>Q27+Q28+Q29+Q30+Q31+Q32</f>
        <v>19470.3</v>
      </c>
      <c r="R26" s="31">
        <f>R27+R28+R29+R30+R31+R32</f>
        <v>1803.1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2">
        <v>1080</v>
      </c>
      <c r="Q27" s="32">
        <v>1080</v>
      </c>
      <c r="R27" s="32">
        <v>318.8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2"/>
      <c r="Q28" s="32"/>
      <c r="R28" s="32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2"/>
      <c r="Q29" s="32"/>
      <c r="R29" s="32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2">
        <v>143.30000000000001</v>
      </c>
      <c r="Q30" s="32">
        <v>143.30000000000001</v>
      </c>
      <c r="R30" s="32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2">
        <v>2308</v>
      </c>
      <c r="Q31" s="32">
        <v>2290.1</v>
      </c>
      <c r="R31" s="32">
        <v>0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2">
        <v>16032.3</v>
      </c>
      <c r="Q32" s="32">
        <v>15956.9</v>
      </c>
      <c r="R32" s="32">
        <v>1484.3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2">
        <v>561.1</v>
      </c>
      <c r="Q33" s="32">
        <v>561.1</v>
      </c>
      <c r="R33" s="32">
        <v>0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2">
        <v>119.7</v>
      </c>
      <c r="Q34" s="32">
        <v>115.7</v>
      </c>
      <c r="R34" s="32">
        <v>0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31">
        <f>P36+P37+P38+P39</f>
        <v>21718.400000000001</v>
      </c>
      <c r="Q35" s="31">
        <f>Q36+Q37+Q38+Q39</f>
        <v>14359.3</v>
      </c>
      <c r="R35" s="31">
        <f>R36+R37+R38+R39</f>
        <v>5436.1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2">
        <v>114.4</v>
      </c>
      <c r="Q36" s="32">
        <v>114.4</v>
      </c>
      <c r="R36" s="32"/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2"/>
      <c r="Q37" s="32"/>
      <c r="R37" s="32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2"/>
      <c r="Q38" s="32"/>
      <c r="R38" s="32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2">
        <v>21604</v>
      </c>
      <c r="Q39" s="32">
        <v>14244.9</v>
      </c>
      <c r="R39" s="32">
        <v>5436.1</v>
      </c>
    </row>
    <row r="40" spans="1:18" ht="39" customHeight="1" x14ac:dyDescent="0.25">
      <c r="A40" s="7" t="s">
        <v>27</v>
      </c>
      <c r="O40" s="8">
        <v>20</v>
      </c>
      <c r="P40" s="33">
        <v>14</v>
      </c>
      <c r="Q40" s="34"/>
      <c r="R40" s="34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31">
        <f>P22+P26+P33+P34</f>
        <v>902189.79999999993</v>
      </c>
      <c r="Q21" s="31">
        <f>Q22+Q26+Q33+Q34</f>
        <v>897940.99999999988</v>
      </c>
      <c r="R21" s="31">
        <f>R22+R26+R33+R34</f>
        <v>765129.2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31">
        <f>P23+P24+P25</f>
        <v>843164.9</v>
      </c>
      <c r="Q22" s="31">
        <f>Q23+Q24+Q25</f>
        <v>840243.79999999993</v>
      </c>
      <c r="R22" s="31">
        <f>R23+R24+R25</f>
        <v>758309.7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2">
        <v>648418.19999999995</v>
      </c>
      <c r="Q23" s="32">
        <v>646198.1</v>
      </c>
      <c r="R23" s="32">
        <v>583238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2">
        <v>49.3</v>
      </c>
      <c r="Q24" s="32">
        <v>18.7</v>
      </c>
      <c r="R24" s="32">
        <v>18.7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2">
        <v>194697.4</v>
      </c>
      <c r="Q25" s="32">
        <v>194027</v>
      </c>
      <c r="R25" s="32">
        <v>175053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31">
        <f>P27+P28+P29+P30+P31+P32</f>
        <v>57047.100000000006</v>
      </c>
      <c r="Q26" s="31">
        <f>Q27+Q28+Q29+Q30+Q31+Q32</f>
        <v>55782.8</v>
      </c>
      <c r="R26" s="31">
        <f>R27+R28+R29+R30+R31+R32</f>
        <v>6764.6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2">
        <v>2364.3000000000002</v>
      </c>
      <c r="Q27" s="32">
        <v>2226.3000000000002</v>
      </c>
      <c r="R27" s="32">
        <v>748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2">
        <v>24.2</v>
      </c>
      <c r="Q28" s="32"/>
      <c r="R28" s="32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2">
        <v>1559</v>
      </c>
      <c r="Q29" s="32">
        <v>1559</v>
      </c>
      <c r="R29" s="32">
        <v>1559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2">
        <v>44.2</v>
      </c>
      <c r="Q30" s="32">
        <v>2.4</v>
      </c>
      <c r="R30" s="32">
        <v>2.4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2">
        <v>8728.1</v>
      </c>
      <c r="Q31" s="32">
        <v>8424.7000000000007</v>
      </c>
      <c r="R31" s="32">
        <v>2188.3000000000002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2">
        <v>44327.3</v>
      </c>
      <c r="Q32" s="32">
        <v>43570.400000000001</v>
      </c>
      <c r="R32" s="32">
        <v>2266.9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2">
        <v>1644.2</v>
      </c>
      <c r="Q33" s="32">
        <v>1644.2</v>
      </c>
      <c r="R33" s="32">
        <v>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2">
        <v>333.6</v>
      </c>
      <c r="Q34" s="32">
        <v>270.2</v>
      </c>
      <c r="R34" s="32">
        <v>47.9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31">
        <f>P36+P37+P38+P39</f>
        <v>75426.2</v>
      </c>
      <c r="Q35" s="31">
        <f>Q36+Q37+Q38+Q39</f>
        <v>41647.4</v>
      </c>
      <c r="R35" s="31">
        <f>R36+R37+R38+R39</f>
        <v>22588.5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2">
        <v>710.7</v>
      </c>
      <c r="Q36" s="32">
        <v>208.3</v>
      </c>
      <c r="R36" s="32"/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2"/>
      <c r="Q37" s="32"/>
      <c r="R37" s="32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2"/>
      <c r="Q38" s="32"/>
      <c r="R38" s="32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2">
        <v>74715.5</v>
      </c>
      <c r="Q39" s="32">
        <v>41439.1</v>
      </c>
      <c r="R39" s="32">
        <v>22588.5</v>
      </c>
    </row>
    <row r="40" spans="1:18" ht="39" customHeight="1" x14ac:dyDescent="0.25">
      <c r="A40" s="7" t="s">
        <v>27</v>
      </c>
      <c r="O40" s="8">
        <v>20</v>
      </c>
      <c r="P40" s="33">
        <v>19</v>
      </c>
      <c r="Q40" s="34"/>
      <c r="R40" s="34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U30" sqref="U3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'м.р. Ставропольский'!P21+'г. Жигулевск'!P21</f>
        <v>1889149.2</v>
      </c>
      <c r="Q21" s="29">
        <f>'м.р. Ставропольский'!Q21+'г. Жигулевск'!Q21</f>
        <v>1874140.4000000001</v>
      </c>
      <c r="R21" s="29">
        <f>'м.р. Ставропольский'!R21+'г. Жигулевск'!R21</f>
        <v>1618548.9000000001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'м.р. Ставропольский'!P22+'г. Жигулевск'!P22</f>
        <v>1733317.9</v>
      </c>
      <c r="Q22" s="29">
        <f>'м.р. Ставропольский'!Q22+'г. Жигулевск'!Q22</f>
        <v>1726097.5</v>
      </c>
      <c r="R22" s="29">
        <f>'м.р. Ставропольский'!R22+'г. Жигулевск'!R22</f>
        <v>1579366.3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f>'м.р. Ставропольский'!P23+'г. Жигулевск'!P23</f>
        <v>1334687.6000000001</v>
      </c>
      <c r="Q23" s="30">
        <f>'м.р. Ставропольский'!Q23+'г. Жигулевск'!Q23</f>
        <v>1328120.2000000002</v>
      </c>
      <c r="R23" s="30">
        <f>'м.р. Ставропольский'!R23+'г. Жигулевск'!R23</f>
        <v>1214030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f>'м.р. Ставропольский'!P24+'г. Жигулевск'!P24</f>
        <v>0.5</v>
      </c>
      <c r="Q24" s="30">
        <f>'м.р. Ставропольский'!Q24+'г. Жигулевск'!Q24</f>
        <v>0.5</v>
      </c>
      <c r="R24" s="30">
        <f>'м.р. Ставропольский'!R24+'г. Жигулевск'!R24</f>
        <v>0.5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f>'м.р. Ставропольский'!P25+'г. Жигулевск'!P25</f>
        <v>398629.8</v>
      </c>
      <c r="Q25" s="30">
        <f>'м.р. Ставропольский'!Q25+'г. Жигулевск'!Q25</f>
        <v>397976.80000000005</v>
      </c>
      <c r="R25" s="30">
        <f>'м.р. Ставропольский'!R25+'г. Жигулевск'!R25</f>
        <v>365335.80000000005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'м.р. Ставропольский'!P26+'г. Жигулевск'!P26</f>
        <v>135824.5</v>
      </c>
      <c r="Q26" s="29">
        <f>'м.р. Ставропольский'!Q26+'г. Жигулевск'!Q26</f>
        <v>129770.00000000001</v>
      </c>
      <c r="R26" s="29">
        <f>'м.р. Ставропольский'!R26+'г. Жигулевск'!R26</f>
        <v>32031.8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f>'м.р. Ставропольский'!P27+'г. Жигулевск'!P27</f>
        <v>1939</v>
      </c>
      <c r="Q27" s="30">
        <f>'м.р. Ставропольский'!Q27+'г. Жигулевск'!Q27</f>
        <v>1714.9</v>
      </c>
      <c r="R27" s="30">
        <f>'м.р. Ставропольский'!R27+'г. Жигулевск'!R27</f>
        <v>1429.5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f>'м.р. Ставропольский'!P28+'г. Жигулевск'!P28</f>
        <v>58</v>
      </c>
      <c r="Q28" s="30">
        <f>'м.р. Ставропольский'!Q28+'г. Жигулевск'!Q28</f>
        <v>58</v>
      </c>
      <c r="R28" s="30">
        <f>'м.р. Ставропольский'!R28+'г. Жигулевск'!R28</f>
        <v>28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f>'м.р. Ставропольский'!P29+'г. Жигулевск'!P29</f>
        <v>15344</v>
      </c>
      <c r="Q29" s="30">
        <f>'м.р. Ставропольский'!Q29+'г. Жигулевск'!Q29</f>
        <v>15344</v>
      </c>
      <c r="R29" s="30">
        <f>'м.р. Ставропольский'!R29+'г. Жигулевск'!R29</f>
        <v>15344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f>'м.р. Ставропольский'!P30+'г. Жигулевск'!P30</f>
        <v>0</v>
      </c>
      <c r="Q30" s="30">
        <f>'м.р. Ставропольский'!Q30+'г. Жигулевск'!Q30</f>
        <v>0</v>
      </c>
      <c r="R30" s="30">
        <f>'м.р. Ставропольский'!R30+'г. Жигулевск'!R30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f>'м.р. Ставропольский'!P31+'г. Жигулевск'!P31</f>
        <v>14333.1</v>
      </c>
      <c r="Q31" s="30">
        <f>'м.р. Ставропольский'!Q31+'г. Жигулевск'!Q31</f>
        <v>12678.5</v>
      </c>
      <c r="R31" s="30">
        <f>'м.р. Ставропольский'!R31+'г. Жигулевск'!R31</f>
        <v>9155.2999999999993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f>'м.р. Ставропольский'!P32+'г. Жигулевск'!P32</f>
        <v>104150.39999999999</v>
      </c>
      <c r="Q32" s="30">
        <f>'м.р. Ставропольский'!Q32+'г. Жигулевск'!Q32</f>
        <v>99974.6</v>
      </c>
      <c r="R32" s="30">
        <f>'м.р. Ставропольский'!R32+'г. Жигулевск'!R32</f>
        <v>6075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f>'м.р. Ставропольский'!P33+'г. Жигулевск'!P33</f>
        <v>16973.400000000001</v>
      </c>
      <c r="Q33" s="30">
        <f>'м.р. Ставропольский'!Q33+'г. Жигулевск'!Q33</f>
        <v>16973.400000000001</v>
      </c>
      <c r="R33" s="30">
        <f>'м.р. Ставропольский'!R33+'г. Жигулевск'!R33</f>
        <v>6015.3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f>'м.р. Ставропольский'!P34+'г. Жигулевск'!P34</f>
        <v>3033.3999999999996</v>
      </c>
      <c r="Q34" s="30">
        <f>'м.р. Ставропольский'!Q34+'г. Жигулевск'!Q34</f>
        <v>1299.5</v>
      </c>
      <c r="R34" s="30">
        <f>'м.р. Ставропольский'!R34+'г. Жигулевск'!R34</f>
        <v>1135.5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'м.р. Ставропольский'!P35+'г. Жигулевск'!P35</f>
        <v>184632.9</v>
      </c>
      <c r="Q35" s="29">
        <f>'м.р. Ставропольский'!Q35+'г. Жигулевск'!Q35</f>
        <v>124679.9</v>
      </c>
      <c r="R35" s="29">
        <f>'м.р. Ставропольский'!R35+'г. Жигулевск'!R35</f>
        <v>67981.8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f>'м.р. Ставропольский'!P36+'г. Жигулевск'!P36</f>
        <v>3655.8999999999996</v>
      </c>
      <c r="Q36" s="30">
        <f>'м.р. Ставропольский'!Q36+'г. Жигулевск'!Q36</f>
        <v>609.70000000000005</v>
      </c>
      <c r="R36" s="30">
        <f>'м.р. Ставропольский'!R36+'г. Жигулевск'!R36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f>'м.р. Ставропольский'!P37+'г. Жигулевск'!P37</f>
        <v>0</v>
      </c>
      <c r="Q37" s="30">
        <f>'м.р. Ставропольский'!Q37+'г. Жигулевск'!Q37</f>
        <v>0</v>
      </c>
      <c r="R37" s="30">
        <f>'м.р. Ставропольский'!R37+'г. Жигулевск'!R37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f>'м.р. Ставропольский'!P38+'г. Жигулевск'!P38</f>
        <v>0</v>
      </c>
      <c r="Q38" s="30">
        <f>'м.р. Ставропольский'!Q38+'г. Жигулевск'!Q38</f>
        <v>0</v>
      </c>
      <c r="R38" s="30">
        <f>'м.р. Ставропольский'!R38+'г. Жигулевск'!R38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f>'м.р. Ставропольский'!P39+'г. Жигулевск'!P39</f>
        <v>180977</v>
      </c>
      <c r="Q39" s="30">
        <f>'м.р. Ставропольский'!Q39+'г. Жигулевск'!Q39</f>
        <v>124070.2</v>
      </c>
      <c r="R39" s="30">
        <f>'м.р. Ставропольский'!R39+'г. Жигулевск'!R39</f>
        <v>67981.8</v>
      </c>
    </row>
    <row r="40" spans="1:18" ht="39" customHeight="1" x14ac:dyDescent="0.2">
      <c r="A40" s="7" t="s">
        <v>27</v>
      </c>
      <c r="O40" s="8">
        <v>20</v>
      </c>
      <c r="P40" s="30">
        <f>'м.р. Ставропольский'!P40+'г. Жигулевск'!P40</f>
        <v>37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22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22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22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22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22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v>1019444.1</v>
      </c>
      <c r="Q21" s="29">
        <v>1007432.8</v>
      </c>
      <c r="R21" s="29">
        <v>855969.8</v>
      </c>
      <c r="T21" s="21"/>
      <c r="U21" s="21"/>
      <c r="V21" s="21"/>
    </row>
    <row r="22" spans="1:22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v>943468.2</v>
      </c>
      <c r="Q22" s="29">
        <v>936635.4</v>
      </c>
      <c r="R22" s="29">
        <v>848580</v>
      </c>
      <c r="T22" s="21"/>
      <c r="U22" s="21"/>
      <c r="V22" s="21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727249.7</v>
      </c>
      <c r="Q23" s="30">
        <v>720994.3</v>
      </c>
      <c r="R23" s="30">
        <v>651969.4</v>
      </c>
      <c r="T23" s="21"/>
      <c r="U23" s="21"/>
      <c r="V23" s="21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  <c r="T24" s="21"/>
      <c r="U24" s="21"/>
      <c r="V24" s="21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216218.5</v>
      </c>
      <c r="Q25" s="30">
        <v>215641.1</v>
      </c>
      <c r="R25" s="30">
        <v>196610.6</v>
      </c>
      <c r="T25" s="21"/>
      <c r="U25" s="21"/>
      <c r="V25" s="21"/>
    </row>
    <row r="26" spans="1:22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v>69803.100000000006</v>
      </c>
      <c r="Q26" s="29">
        <v>66292.600000000006</v>
      </c>
      <c r="R26" s="29">
        <v>4445</v>
      </c>
      <c r="T26" s="21"/>
      <c r="U26" s="21"/>
      <c r="V26" s="21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811.6</v>
      </c>
      <c r="Q27" s="30">
        <v>694</v>
      </c>
      <c r="R27" s="30">
        <v>659.4</v>
      </c>
      <c r="T27" s="21"/>
      <c r="U27" s="21"/>
      <c r="V27" s="21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30</v>
      </c>
      <c r="Q28" s="30">
        <v>30</v>
      </c>
      <c r="R28" s="30">
        <v>0</v>
      </c>
      <c r="T28" s="21"/>
      <c r="U28" s="21"/>
      <c r="V28" s="21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  <c r="T29" s="21"/>
      <c r="U29" s="21"/>
      <c r="V29" s="21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  <c r="T30" s="21"/>
      <c r="U30" s="21"/>
      <c r="V30" s="21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3806.9</v>
      </c>
      <c r="Q31" s="30">
        <v>3222.3</v>
      </c>
      <c r="R31" s="30">
        <v>752.9</v>
      </c>
      <c r="T31" s="21"/>
      <c r="U31" s="21"/>
      <c r="V31" s="21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65154.6</v>
      </c>
      <c r="Q32" s="30">
        <v>62346.3</v>
      </c>
      <c r="R32" s="30">
        <v>3032.7</v>
      </c>
      <c r="T32" s="21"/>
      <c r="U32" s="21"/>
      <c r="V32" s="21"/>
    </row>
    <row r="33" spans="1:22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4360.5</v>
      </c>
      <c r="Q33" s="30">
        <v>4360.5</v>
      </c>
      <c r="R33" s="30">
        <v>2928.3</v>
      </c>
      <c r="T33" s="21"/>
      <c r="U33" s="21"/>
      <c r="V33" s="21"/>
    </row>
    <row r="34" spans="1:22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1812.3</v>
      </c>
      <c r="Q34" s="30">
        <v>144.30000000000001</v>
      </c>
      <c r="R34" s="30">
        <v>16.5</v>
      </c>
      <c r="T34" s="21"/>
      <c r="U34" s="21"/>
      <c r="V34" s="21"/>
    </row>
    <row r="35" spans="1:22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v>71598.7</v>
      </c>
      <c r="Q35" s="29">
        <v>43098.7</v>
      </c>
      <c r="R35" s="29">
        <v>13327</v>
      </c>
      <c r="T35" s="21"/>
      <c r="U35" s="21"/>
      <c r="V35" s="21"/>
    </row>
    <row r="36" spans="1:22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2167.1</v>
      </c>
      <c r="Q36" s="30">
        <v>384</v>
      </c>
      <c r="R36" s="30">
        <v>0</v>
      </c>
      <c r="T36" s="21"/>
      <c r="U36" s="21"/>
      <c r="V36" s="21"/>
    </row>
    <row r="37" spans="1:22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  <c r="T37" s="21"/>
      <c r="U37" s="21"/>
      <c r="V37" s="21"/>
    </row>
    <row r="38" spans="1:22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  <c r="T38" s="21"/>
      <c r="U38" s="21"/>
      <c r="V38" s="21"/>
    </row>
    <row r="39" spans="1:22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69431.600000000006</v>
      </c>
      <c r="Q39" s="30">
        <v>42714.7</v>
      </c>
      <c r="R39" s="30">
        <v>13327</v>
      </c>
      <c r="T39" s="21"/>
      <c r="U39" s="21"/>
      <c r="V39" s="21"/>
    </row>
    <row r="40" spans="1:22" ht="39" customHeight="1" x14ac:dyDescent="0.25">
      <c r="A40" s="7" t="s">
        <v>27</v>
      </c>
      <c r="O40" s="8">
        <v>20</v>
      </c>
      <c r="P40" s="27">
        <v>25</v>
      </c>
      <c r="Q40" s="28"/>
      <c r="R40" s="28"/>
      <c r="T40" s="21"/>
      <c r="U40" s="21"/>
      <c r="V40" s="21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39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821043.60000000021</v>
      </c>
      <c r="Q21" s="29">
        <f t="shared" ref="Q21:R21" si="0">Q22+Q26+Q33+Q34</f>
        <v>815373.7</v>
      </c>
      <c r="R21" s="29">
        <f t="shared" si="0"/>
        <v>704662.4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758576.20000000019</v>
      </c>
      <c r="Q22" s="29">
        <f t="shared" ref="Q22:R22" si="1">Q23+Q24+Q25</f>
        <v>754251</v>
      </c>
      <c r="R22" s="29">
        <f t="shared" si="1"/>
        <v>698005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583593.70000000007</v>
      </c>
      <c r="Q23" s="30">
        <v>580276.19999999995</v>
      </c>
      <c r="R23" s="30">
        <v>537095.9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48.8</v>
      </c>
      <c r="Q24" s="30">
        <v>48.8</v>
      </c>
      <c r="R24" s="30">
        <v>48.8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174933.7</v>
      </c>
      <c r="Q25" s="30">
        <v>173926</v>
      </c>
      <c r="R25" s="30">
        <v>160860.29999999999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53769</v>
      </c>
      <c r="Q26" s="29">
        <f t="shared" ref="Q26:R26" si="2">Q27+Q28+Q29+Q30+Q31+Q32</f>
        <v>52529.200000000004</v>
      </c>
      <c r="R26" s="29">
        <f t="shared" si="2"/>
        <v>3160.8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996.40000000000009</v>
      </c>
      <c r="Q27" s="30">
        <v>996.2</v>
      </c>
      <c r="R27" s="30">
        <v>451.5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159.9</v>
      </c>
      <c r="Q30" s="30">
        <v>159.9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2629.7999999999997</v>
      </c>
      <c r="Q31" s="30">
        <v>2114.9</v>
      </c>
      <c r="R31" s="30">
        <v>988.90000000000009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49982.9</v>
      </c>
      <c r="Q32" s="30">
        <v>49258.200000000004</v>
      </c>
      <c r="R32" s="30">
        <v>1720.3999999999999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8554.5</v>
      </c>
      <c r="Q33" s="30">
        <v>8546.6999999999989</v>
      </c>
      <c r="R33" s="30">
        <v>3487.2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143.9</v>
      </c>
      <c r="Q34" s="30">
        <v>46.8</v>
      </c>
      <c r="R34" s="30">
        <v>9.4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66836.899999999994</v>
      </c>
      <c r="Q35" s="29">
        <f t="shared" ref="Q35:R35" si="3">Q36+Q37+Q38+Q39</f>
        <v>38704.800000000003</v>
      </c>
      <c r="R35" s="29">
        <f t="shared" si="3"/>
        <v>15490.099999999999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3542.7000000000003</v>
      </c>
      <c r="Q36" s="30">
        <v>1717.2999999999995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63294.2</v>
      </c>
      <c r="Q39" s="30">
        <v>36987.5</v>
      </c>
      <c r="R39" s="30">
        <v>15490.099999999999</v>
      </c>
    </row>
    <row r="40" spans="1:18" ht="39" customHeight="1" x14ac:dyDescent="0.25">
      <c r="A40" s="7" t="s">
        <v>27</v>
      </c>
      <c r="O40" s="8">
        <v>20</v>
      </c>
      <c r="P40" s="17"/>
      <c r="Q40" s="18"/>
      <c r="R40" s="1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40">
      <formula1>0</formula1>
      <formula2>999999999999</formula2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40" sqref="W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869705.1</v>
      </c>
      <c r="Q21" s="29">
        <f t="shared" ref="Q21:R21" si="0">Q22+Q26+Q33+Q34</f>
        <v>866707.60000000009</v>
      </c>
      <c r="R21" s="29">
        <f t="shared" si="0"/>
        <v>762579.10000000009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789849.7</v>
      </c>
      <c r="Q22" s="29">
        <f t="shared" ref="Q22:R22" si="1">Q23+Q24+Q25</f>
        <v>789462.10000000009</v>
      </c>
      <c r="R22" s="29">
        <f t="shared" si="1"/>
        <v>730786.3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607437.9</v>
      </c>
      <c r="Q23" s="30">
        <v>607125.9</v>
      </c>
      <c r="R23" s="30">
        <v>562060.6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0.5</v>
      </c>
      <c r="Q24" s="30">
        <v>0.5</v>
      </c>
      <c r="R24" s="30">
        <v>0.5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182411.3</v>
      </c>
      <c r="Q25" s="30">
        <v>182335.7</v>
      </c>
      <c r="R25" s="30">
        <v>168725.2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66021.400000000009</v>
      </c>
      <c r="Q26" s="29">
        <f t="shared" ref="Q26:R26" si="2">Q27+Q28+Q29+Q30+Q31+Q32</f>
        <v>63477.400000000009</v>
      </c>
      <c r="R26" s="29">
        <f t="shared" si="2"/>
        <v>27586.799999999999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1127.4000000000001</v>
      </c>
      <c r="Q27" s="30">
        <v>1020.9</v>
      </c>
      <c r="R27" s="30">
        <v>770.1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28</v>
      </c>
      <c r="Q28" s="30">
        <v>28</v>
      </c>
      <c r="R28" s="30">
        <v>28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15344</v>
      </c>
      <c r="Q29" s="30">
        <v>15344</v>
      </c>
      <c r="R29" s="30">
        <v>15344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10526.2</v>
      </c>
      <c r="Q31" s="30">
        <v>9456.2000000000007</v>
      </c>
      <c r="R31" s="30">
        <v>8402.4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38995.800000000003</v>
      </c>
      <c r="Q32" s="30">
        <v>37628.300000000003</v>
      </c>
      <c r="R32" s="30">
        <v>3042.3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12612.9</v>
      </c>
      <c r="Q33" s="30">
        <v>12612.9</v>
      </c>
      <c r="R33" s="30">
        <v>3087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1221.0999999999999</v>
      </c>
      <c r="Q34" s="30">
        <v>1155.2</v>
      </c>
      <c r="R34" s="30">
        <v>1119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113034.2</v>
      </c>
      <c r="Q35" s="29">
        <f t="shared" ref="Q35:R35" si="3">Q36+Q37+Q38+Q39</f>
        <v>81581.2</v>
      </c>
      <c r="R35" s="29">
        <f t="shared" si="3"/>
        <v>54654.8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1488.8</v>
      </c>
      <c r="Q36" s="30">
        <v>225.7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111545.4</v>
      </c>
      <c r="Q39" s="30">
        <v>81355.5</v>
      </c>
      <c r="R39" s="30">
        <v>54654.8</v>
      </c>
    </row>
    <row r="40" spans="1:18" ht="39" customHeight="1" x14ac:dyDescent="0.25">
      <c r="A40" s="7" t="s">
        <v>27</v>
      </c>
      <c r="O40" s="8">
        <v>20</v>
      </c>
      <c r="P40" s="27">
        <v>12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A40" sqref="A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9">
        <f>'м.р. Алексеевский'!P21+'м.р. Борский'!P21+'м.р. Нефтегорский'!P21</f>
        <v>970531.39999999991</v>
      </c>
      <c r="Q21" s="9">
        <f>'м.р. Алексеевский'!Q21+'м.р. Борский'!Q21+'м.р. Нефтегорский'!Q21</f>
        <v>967505.39999999991</v>
      </c>
      <c r="R21" s="9">
        <f>'м.р. Алексеевский'!R21+'м.р. Борский'!R21+'м.р. Нефтегорский'!R21</f>
        <v>815897.59999999986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9">
        <f>'м.р. Алексеевский'!P22+'м.р. Борский'!P22+'м.р. Нефтегорский'!P22</f>
        <v>902641.59999999986</v>
      </c>
      <c r="Q22" s="9">
        <f>'м.р. Алексеевский'!Q22+'м.р. Борский'!Q22+'м.р. Нефтегорский'!Q22</f>
        <v>902258.5</v>
      </c>
      <c r="R22" s="9">
        <f>'м.р. Алексеевский'!R22+'м.р. Борский'!R22+'м.р. Нефтегорский'!R22</f>
        <v>807925.79999999993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9">
        <f>'м.р. Алексеевский'!P23+'м.р. Борский'!P23+'м.р. Нефтегорский'!P23</f>
        <v>696094.9</v>
      </c>
      <c r="Q23" s="9">
        <f>'м.р. Алексеевский'!Q23+'м.р. Борский'!Q23+'м.р. Нефтегорский'!Q23</f>
        <v>695800.4</v>
      </c>
      <c r="R23" s="9">
        <f>'м.р. Алексеевский'!R23+'м.р. Борский'!R23+'м.р. Нефтегорский'!R23</f>
        <v>623192.89999999991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9">
        <f>'м.р. Алексеевский'!P24+'м.р. Борский'!P24+'м.р. Нефтегорский'!P24</f>
        <v>3.5</v>
      </c>
      <c r="Q24" s="9">
        <f>'м.р. Алексеевский'!Q24+'м.р. Борский'!Q24+'м.р. Нефтегорский'!Q24</f>
        <v>3.5</v>
      </c>
      <c r="R24" s="9">
        <f>'м.р. Алексеевский'!R24+'м.р. Борский'!R24+'м.р. Нефтегорский'!R24</f>
        <v>3.5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9">
        <f>'м.р. Алексеевский'!P25+'м.р. Борский'!P25+'м.р. Нефтегорский'!P25</f>
        <v>206543.2</v>
      </c>
      <c r="Q25" s="9">
        <f>'м.р. Алексеевский'!Q25+'м.р. Борский'!Q25+'м.р. Нефтегорский'!Q25</f>
        <v>206454.59999999998</v>
      </c>
      <c r="R25" s="9">
        <f>'м.р. Алексеевский'!R25+'м.р. Борский'!R25+'м.р. Нефтегорский'!R25</f>
        <v>184729.4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9">
        <f>'м.р. Алексеевский'!P26+'м.р. Борский'!P26+'м.р. Нефтегорский'!P26</f>
        <v>58227.4</v>
      </c>
      <c r="Q26" s="9">
        <f>'м.р. Алексеевский'!Q26+'м.р. Борский'!Q26+'м.р. Нефтегорский'!Q26</f>
        <v>55614.399999999994</v>
      </c>
      <c r="R26" s="9">
        <f>'м.р. Алексеевский'!R26+'м.р. Борский'!R26+'м.р. Нефтегорский'!R26</f>
        <v>4007.2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9">
        <f>'м.р. Алексеевский'!P27+'м.р. Борский'!P27+'м.р. Нефтегорский'!P27</f>
        <v>1543.6000000000001</v>
      </c>
      <c r="Q27" s="9">
        <f>'м.р. Алексеевский'!Q27+'м.р. Борский'!Q27+'м.р. Нефтегорский'!Q27</f>
        <v>1455.8000000000002</v>
      </c>
      <c r="R27" s="9">
        <f>'м.р. Алексеевский'!R27+'м.р. Борский'!R27+'м.р. Нефтегорский'!R27</f>
        <v>674.7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9">
        <f>'м.р. Алексеевский'!P28+'м.р. Борский'!P28+'м.р. Нефтегорский'!P28</f>
        <v>0</v>
      </c>
      <c r="Q28" s="9">
        <f>'м.р. Алексеевский'!Q28+'м.р. Борский'!Q28+'м.р. Нефтегорский'!Q28</f>
        <v>0</v>
      </c>
      <c r="R28" s="9">
        <f>'м.р. Алексеевский'!R28+'м.р. Борский'!R28+'м.р. Нефтегорский'!R28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9">
        <f>'м.р. Алексеевский'!P29+'м.р. Борский'!P29+'м.р. Нефтегорский'!P29</f>
        <v>0</v>
      </c>
      <c r="Q29" s="9">
        <f>'м.р. Алексеевский'!Q29+'м.р. Борский'!Q29+'м.р. Нефтегорский'!Q29</f>
        <v>0</v>
      </c>
      <c r="R29" s="9">
        <f>'м.р. Алексеевский'!R29+'м.р. Борский'!R29+'м.р. Нефтегорский'!R29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9">
        <f>'м.р. Алексеевский'!P30+'м.р. Борский'!P30+'м.р. Нефтегорский'!P30</f>
        <v>1268.5</v>
      </c>
      <c r="Q30" s="9">
        <f>'м.р. Алексеевский'!Q30+'м.р. Борский'!Q30+'м.р. Нефтегорский'!Q30</f>
        <v>1268.5</v>
      </c>
      <c r="R30" s="9">
        <f>'м.р. Алексеевский'!R30+'м.р. Борский'!R30+'м.р. Нефтегорский'!R30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9">
        <f>'м.р. Алексеевский'!P31+'м.р. Борский'!P31+'м.р. Нефтегорский'!P31</f>
        <v>10988.3</v>
      </c>
      <c r="Q31" s="9">
        <f>'м.р. Алексеевский'!Q31+'м.р. Борский'!Q31+'м.р. Нефтегорский'!Q31</f>
        <v>10672.2</v>
      </c>
      <c r="R31" s="9">
        <f>'м.р. Алексеевский'!R31+'м.р. Борский'!R31+'м.р. Нефтегорский'!R31</f>
        <v>1196.8000000000002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9">
        <f>'м.р. Алексеевский'!P32+'м.р. Борский'!P32+'м.р. Нефтегорский'!P32</f>
        <v>44427</v>
      </c>
      <c r="Q32" s="9">
        <f>'м.р. Алексеевский'!Q32+'м.р. Борский'!Q32+'м.р. Нефтегорский'!Q32</f>
        <v>42217.9</v>
      </c>
      <c r="R32" s="9">
        <f>'м.р. Алексеевский'!R32+'м.р. Борский'!R32+'м.р. Нефтегорский'!R32</f>
        <v>2135.6999999999998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9">
        <f>'м.р. Алексеевский'!P33+'м.р. Борский'!P33+'м.р. Нефтегорский'!P33</f>
        <v>9341.2999999999993</v>
      </c>
      <c r="Q33" s="9">
        <f>'м.р. Алексеевский'!Q33+'м.р. Борский'!Q33+'м.р. Нефтегорский'!Q33</f>
        <v>9333.5</v>
      </c>
      <c r="R33" s="9">
        <f>'м.р. Алексеевский'!R33+'м.р. Борский'!R33+'м.р. Нефтегорский'!R33</f>
        <v>3901.2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9">
        <f>'м.р. Алексеевский'!P34+'м.р. Борский'!P34+'м.р. Нефтегорский'!P34</f>
        <v>321.10000000000002</v>
      </c>
      <c r="Q34" s="9">
        <f>'м.р. Алексеевский'!Q34+'м.р. Борский'!Q34+'м.р. Нефтегорский'!Q34</f>
        <v>299</v>
      </c>
      <c r="R34" s="9">
        <f>'м.р. Алексеевский'!R34+'м.р. Борский'!R34+'м.р. Нефтегорский'!R34</f>
        <v>63.4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9">
        <f>'м.р. Алексеевский'!P35+'м.р. Борский'!P35+'м.р. Нефтегорский'!P35</f>
        <v>70815.299999999988</v>
      </c>
      <c r="Q35" s="9">
        <f>'м.р. Алексеевский'!Q35+'м.р. Борский'!Q35+'м.р. Нефтегорский'!Q35</f>
        <v>46736.4</v>
      </c>
      <c r="R35" s="9">
        <f>'м.р. Алексеевский'!R35+'м.р. Борский'!R35+'м.р. Нефтегорский'!R35</f>
        <v>14166.5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9">
        <f>'м.р. Алексеевский'!P36+'м.р. Борский'!P36+'м.р. Нефтегорский'!P36</f>
        <v>930.9</v>
      </c>
      <c r="Q36" s="9">
        <f>'м.р. Алексеевский'!Q36+'м.р. Борский'!Q36+'м.р. Нефтегорский'!Q36</f>
        <v>280.39999999999998</v>
      </c>
      <c r="R36" s="9">
        <f>'м.р. Алексеевский'!R36+'м.р. Борский'!R36+'м.р. Нефтегорский'!R36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9">
        <f>'м.р. Алексеевский'!P37+'м.р. Борский'!P37+'м.р. Нефтегорский'!P37</f>
        <v>0</v>
      </c>
      <c r="Q37" s="9">
        <f>'м.р. Алексеевский'!Q37+'м.р. Борский'!Q37+'м.р. Нефтегорский'!Q37</f>
        <v>0</v>
      </c>
      <c r="R37" s="9">
        <f>'м.р. Алексеевский'!R37+'м.р. Борский'!R37+'м.р. Нефтегорский'!R37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9">
        <f>'м.р. Алексеевский'!P38+'м.р. Борский'!P38+'м.р. Нефтегорский'!P38</f>
        <v>0</v>
      </c>
      <c r="Q38" s="9">
        <f>'м.р. Алексеевский'!Q38+'м.р. Борский'!Q38+'м.р. Нефтегорский'!Q38</f>
        <v>0</v>
      </c>
      <c r="R38" s="9">
        <f>'м.р. Алексеевский'!R38+'м.р. Борский'!R38+'м.р. Нефтегорский'!R38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9">
        <f>'м.р. Алексеевский'!P39+'м.р. Борский'!P39+'м.р. Нефтегорский'!P39</f>
        <v>69884.399999999994</v>
      </c>
      <c r="Q39" s="9">
        <f>'м.р. Алексеевский'!Q39+'м.р. Борский'!Q39+'м.р. Нефтегорский'!Q39</f>
        <v>46456</v>
      </c>
      <c r="R39" s="9">
        <f>'м.р. Алексеевский'!R39+'м.р. Борский'!R39+'м.р. Нефтегорский'!R39</f>
        <v>14166.5</v>
      </c>
    </row>
    <row r="40" spans="1:18" ht="39" customHeight="1" x14ac:dyDescent="0.2">
      <c r="A40" s="7" t="s">
        <v>27</v>
      </c>
      <c r="O40" s="8">
        <v>20</v>
      </c>
      <c r="P40" s="9">
        <f>'м.р. Алексеевский'!P40+'м.р. Борский'!P40+'м.р. Нефтегорский'!P40</f>
        <v>21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184690.8</v>
      </c>
      <c r="Q21" s="29">
        <f t="shared" ref="Q21:R21" si="0">Q22+Q26+Q33+Q34</f>
        <v>184304.2</v>
      </c>
      <c r="R21" s="29">
        <f t="shared" si="0"/>
        <v>150499.09999999998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171568.1</v>
      </c>
      <c r="Q22" s="29">
        <f t="shared" ref="Q22:R22" si="1">Q23+Q24+Q25</f>
        <v>171469.1</v>
      </c>
      <c r="R22" s="29">
        <f t="shared" si="1"/>
        <v>149481.59999999998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131855.6</v>
      </c>
      <c r="Q23" s="30">
        <v>131779.5</v>
      </c>
      <c r="R23" s="30">
        <v>114885.4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39712.5</v>
      </c>
      <c r="Q25" s="30">
        <v>39689.599999999999</v>
      </c>
      <c r="R25" s="30">
        <v>34596.199999999997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10902.9</v>
      </c>
      <c r="Q26" s="29">
        <f t="shared" ref="Q26:R26" si="2">Q27+Q28+Q29+Q30+Q31+Q32</f>
        <v>10623.1</v>
      </c>
      <c r="R26" s="29">
        <f t="shared" si="2"/>
        <v>498.9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248.7</v>
      </c>
      <c r="Q27" s="30">
        <v>195.5</v>
      </c>
      <c r="R27" s="30">
        <v>141.5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399</v>
      </c>
      <c r="Q30" s="30">
        <v>399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2676</v>
      </c>
      <c r="Q31" s="30">
        <v>2619</v>
      </c>
      <c r="R31" s="30">
        <v>111.2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7579.2</v>
      </c>
      <c r="Q32" s="30">
        <v>7409.6</v>
      </c>
      <c r="R32" s="30">
        <v>246.2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2138.8000000000002</v>
      </c>
      <c r="Q33" s="30">
        <v>2131</v>
      </c>
      <c r="R33" s="30">
        <v>512.6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81</v>
      </c>
      <c r="Q34" s="30">
        <v>81</v>
      </c>
      <c r="R34" s="30">
        <v>6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11087.5</v>
      </c>
      <c r="Q35" s="29">
        <f t="shared" ref="Q35:R35" si="3">Q36+Q37+Q38+Q39</f>
        <v>8470.7999999999993</v>
      </c>
      <c r="R35" s="29">
        <f t="shared" si="3"/>
        <v>1720.9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74.2</v>
      </c>
      <c r="Q36" s="30">
        <v>0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11013.3</v>
      </c>
      <c r="Q39" s="30">
        <v>8470.7999999999993</v>
      </c>
      <c r="R39" s="30">
        <v>1720.9</v>
      </c>
    </row>
    <row r="40" spans="1:18" ht="39" customHeight="1" x14ac:dyDescent="0.25">
      <c r="A40" s="7" t="s">
        <v>27</v>
      </c>
      <c r="O40" s="8">
        <v>20</v>
      </c>
      <c r="P40" s="27">
        <v>6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359193.49999999994</v>
      </c>
      <c r="Q21" s="29">
        <f t="shared" ref="Q21:R21" si="0">Q22+Q26+Q33+Q34</f>
        <v>358788.2</v>
      </c>
      <c r="R21" s="29">
        <f t="shared" si="0"/>
        <v>300606.09999999998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335641.19999999995</v>
      </c>
      <c r="Q22" s="29">
        <f t="shared" ref="Q22:R22" si="1">Q23+Q24+Q25</f>
        <v>335380.5</v>
      </c>
      <c r="R22" s="29">
        <f t="shared" si="1"/>
        <v>297293.09999999998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258228.3</v>
      </c>
      <c r="Q23" s="30">
        <v>258027.9</v>
      </c>
      <c r="R23" s="30">
        <v>228668.7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1.4</v>
      </c>
      <c r="Q24" s="30">
        <v>1.4</v>
      </c>
      <c r="R24" s="30">
        <v>1.4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77411.5</v>
      </c>
      <c r="Q25" s="30">
        <v>77351.199999999997</v>
      </c>
      <c r="R25" s="30">
        <v>68623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20954.099999999999</v>
      </c>
      <c r="Q26" s="29">
        <f t="shared" ref="Q26:R26" si="2">Q27+Q28+Q29+Q30+Q31+Q32</f>
        <v>20819.5</v>
      </c>
      <c r="R26" s="29">
        <f t="shared" si="2"/>
        <v>1789.1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610.20000000000005</v>
      </c>
      <c r="Q27" s="30">
        <v>599.20000000000005</v>
      </c>
      <c r="R27" s="30">
        <v>199.1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158.4</v>
      </c>
      <c r="Q30" s="30">
        <v>158.4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4979.6000000000004</v>
      </c>
      <c r="Q31" s="30">
        <v>4924.6000000000004</v>
      </c>
      <c r="R31" s="30">
        <v>764.7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15205.9</v>
      </c>
      <c r="Q32" s="30">
        <v>15137.3</v>
      </c>
      <c r="R32" s="30">
        <v>825.3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2437.1999999999998</v>
      </c>
      <c r="Q33" s="30">
        <v>2437.1999999999998</v>
      </c>
      <c r="R33" s="30">
        <v>1480.5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161</v>
      </c>
      <c r="Q34" s="30">
        <v>151</v>
      </c>
      <c r="R34" s="30">
        <v>43.4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25932.6</v>
      </c>
      <c r="Q35" s="35">
        <f t="shared" ref="Q35:R35" si="3">Q36+Q37+Q38+Q39</f>
        <v>18402.2</v>
      </c>
      <c r="R35" s="29">
        <f t="shared" si="3"/>
        <v>6097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352.5</v>
      </c>
      <c r="Q36" s="36">
        <v>260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6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6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25580.1</v>
      </c>
      <c r="Q39" s="36">
        <v>18142.2</v>
      </c>
      <c r="R39" s="30">
        <v>6097</v>
      </c>
    </row>
    <row r="40" spans="1:18" ht="39" customHeight="1" x14ac:dyDescent="0.25">
      <c r="A40" s="7" t="s">
        <v>27</v>
      </c>
      <c r="O40" s="8">
        <v>20</v>
      </c>
      <c r="P40" s="27">
        <v>7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31" sqref="W31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426647.1</v>
      </c>
      <c r="Q21" s="29">
        <f t="shared" ref="Q21:R21" si="0">Q22+Q26+Q33+Q34</f>
        <v>424412.99999999994</v>
      </c>
      <c r="R21" s="29">
        <f t="shared" si="0"/>
        <v>364792.39999999997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395432.3</v>
      </c>
      <c r="Q22" s="29">
        <f t="shared" ref="Q22:R22" si="1">Q23+Q24+Q25</f>
        <v>395408.89999999997</v>
      </c>
      <c r="R22" s="29">
        <f t="shared" si="1"/>
        <v>361151.1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306011</v>
      </c>
      <c r="Q23" s="30">
        <v>305993</v>
      </c>
      <c r="R23" s="30">
        <v>279638.8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2.1</v>
      </c>
      <c r="Q24" s="30">
        <v>2.1</v>
      </c>
      <c r="R24" s="30">
        <v>2.1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89419.199999999997</v>
      </c>
      <c r="Q25" s="30">
        <v>89413.8</v>
      </c>
      <c r="R25" s="30">
        <v>81510.2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26370.400000000001</v>
      </c>
      <c r="Q26" s="29">
        <f t="shared" ref="Q26:R26" si="2">Q27+Q28+Q29+Q30+Q31+Q32</f>
        <v>24171.8</v>
      </c>
      <c r="R26" s="29">
        <f t="shared" si="2"/>
        <v>1719.2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684.7</v>
      </c>
      <c r="Q27" s="30">
        <v>661.1</v>
      </c>
      <c r="R27" s="30">
        <v>334.1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711.1</v>
      </c>
      <c r="Q30" s="30">
        <v>711.1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3332.7</v>
      </c>
      <c r="Q31" s="30">
        <v>3128.6</v>
      </c>
      <c r="R31" s="30">
        <v>320.89999999999998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21641.9</v>
      </c>
      <c r="Q32" s="30">
        <v>19671</v>
      </c>
      <c r="R32" s="30">
        <v>1064.2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4765.3</v>
      </c>
      <c r="Q33" s="30">
        <v>4765.3</v>
      </c>
      <c r="R33" s="30">
        <v>1908.1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79.099999999999994</v>
      </c>
      <c r="Q34" s="30">
        <v>67</v>
      </c>
      <c r="R34" s="30">
        <v>14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33795.199999999997</v>
      </c>
      <c r="Q35" s="29">
        <f t="shared" ref="Q35:R35" si="3">Q36+Q37+Q38+Q39</f>
        <v>19863.400000000001</v>
      </c>
      <c r="R35" s="29">
        <f t="shared" si="3"/>
        <v>6348.6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504.2</v>
      </c>
      <c r="Q36" s="30">
        <v>20.399999999999999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33291</v>
      </c>
      <c r="Q39" s="30">
        <v>19843</v>
      </c>
      <c r="R39" s="30">
        <v>6348.6</v>
      </c>
    </row>
    <row r="40" spans="1:18" ht="39" customHeight="1" x14ac:dyDescent="0.25">
      <c r="A40" s="7" t="s">
        <v>27</v>
      </c>
      <c r="O40" s="8">
        <v>20</v>
      </c>
      <c r="P40" s="26">
        <v>8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W32" sqref="W32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'м.р. Безенчукский'!P21+'м.р. Красноармейский'!P21+'м.р. Пестравский'!P21+'м.р.  Приволжский'!P21+'м.р. Хворостянский'!P21+'г. Чапаевск'!P21</f>
        <v>2739732.5</v>
      </c>
      <c r="Q21" s="29">
        <f>'м.р. Безенчукский'!Q21+'м.р. Красноармейский'!Q21+'м.р. Пестравский'!Q21+'м.р.  Приволжский'!Q21+'м.р. Хворостянский'!Q21+'г. Чапаевск'!Q21</f>
        <v>2732394.9</v>
      </c>
      <c r="R21" s="29">
        <f>'м.р. Безенчукский'!R21+'м.р. Красноармейский'!R21+'м.р. Пестравский'!R21+'м.р.  Приволжский'!R21+'м.р. Хворостянский'!R21+'г. Чапаевск'!R21</f>
        <v>2362517.5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'м.р. Безенчукский'!P22+'м.р. Красноармейский'!P22+'м.р. Пестравский'!P22+'м.р.  Приволжский'!P22+'м.р. Хворостянский'!P22+'г. Чапаевск'!P22</f>
        <v>2539065.1</v>
      </c>
      <c r="Q22" s="29">
        <f>'м.р. Безенчукский'!Q22+'м.р. Красноармейский'!Q22+'м.р. Пестравский'!Q22+'м.р.  Приволжский'!Q22+'м.р. Хворостянский'!Q22+'г. Чапаевск'!Q22</f>
        <v>2538297.5</v>
      </c>
      <c r="R22" s="29">
        <f>'м.р. Безенчукский'!R22+'м.р. Красноармейский'!R22+'м.р. Пестравский'!R22+'м.р.  Приволжский'!R22+'м.р. Хворостянский'!R22+'г. Чапаевск'!R22</f>
        <v>2315054.2000000002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f>'м.р. Безенчукский'!P23+'м.р. Красноармейский'!P23+'м.р. Пестравский'!P23+'м.р.  Приволжский'!P23+'м.р. Хворостянский'!P23+'г. Чапаевск'!P23</f>
        <v>1950903.5</v>
      </c>
      <c r="Q23" s="30">
        <f>'м.р. Безенчукский'!Q23+'м.р. Красноармейский'!Q23+'м.р. Пестравский'!Q23+'м.р.  Приволжский'!Q23+'м.р. Хворостянский'!Q23+'г. Чапаевск'!Q23</f>
        <v>1950332.8</v>
      </c>
      <c r="R23" s="30">
        <f>'м.р. Безенчукский'!R23+'м.р. Красноармейский'!R23+'м.р. Пестравский'!R23+'м.р.  Приволжский'!R23+'м.р. Хворостянский'!R23+'г. Чапаевск'!R23</f>
        <v>1778890.0999999996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f>'м.р. Безенчукский'!P24+'м.р. Красноармейский'!P24+'м.р. Пестравский'!P24+'м.р.  Приволжский'!P24+'м.р. Хворостянский'!P24+'г. Чапаевск'!P24</f>
        <v>41.2</v>
      </c>
      <c r="Q24" s="30">
        <f>'м.р. Безенчукский'!Q24+'м.р. Красноармейский'!Q24+'м.р. Пестравский'!Q24+'м.р.  Приволжский'!Q24+'м.р. Хворостянский'!Q24+'г. Чапаевск'!Q24</f>
        <v>41.2</v>
      </c>
      <c r="R24" s="30">
        <f>'м.р. Безенчукский'!R24+'м.р. Красноармейский'!R24+'м.р. Пестравский'!R24+'м.р.  Приволжский'!R24+'м.р. Хворостянский'!R24+'г. Чапаевск'!R24</f>
        <v>41.2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f>'м.р. Безенчукский'!P25+'м.р. Красноармейский'!P25+'м.р. Пестравский'!P25+'м.р.  Приволжский'!P25+'м.р. Хворостянский'!P25+'г. Чапаевск'!P25</f>
        <v>588120.4</v>
      </c>
      <c r="Q25" s="30">
        <f>'м.р. Безенчукский'!Q25+'м.р. Красноармейский'!Q25+'м.р. Пестравский'!Q25+'м.р.  Приволжский'!Q25+'м.р. Хворостянский'!Q25+'г. Чапаевск'!Q25</f>
        <v>587923.5</v>
      </c>
      <c r="R25" s="30">
        <f>'м.р. Безенчукский'!R25+'м.р. Красноармейский'!R25+'м.р. Пестравский'!R25+'м.р.  Приволжский'!R25+'м.р. Хворостянский'!R25+'г. Чапаевск'!R25</f>
        <v>536122.89999999991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'м.р. Безенчукский'!P26+'м.р. Красноармейский'!P26+'м.р. Пестравский'!P26+'м.р.  Приволжский'!P26+'м.р. Хворостянский'!P26+'г. Чапаевск'!P26</f>
        <v>172591.1</v>
      </c>
      <c r="Q26" s="29">
        <f>'м.р. Безенчукский'!Q26+'м.р. Красноармейский'!Q26+'м.р. Пестравский'!Q26+'м.р.  Приволжский'!Q26+'м.р. Хворостянский'!Q26+'г. Чапаевск'!Q26</f>
        <v>166025.29999999999</v>
      </c>
      <c r="R26" s="29">
        <f>'м.р. Безенчукский'!R26+'м.р. Красноармейский'!R26+'м.р. Пестравский'!R26+'м.р.  Приволжский'!R26+'м.р. Хворостянский'!R26+'г. Чапаевск'!R26</f>
        <v>26999.7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f>'м.р. Безенчукский'!P27+'м.р. Красноармейский'!P27+'м.р. Пестравский'!P27+'м.р.  Приволжский'!P27+'м.р. Хворостянский'!P27+'г. Чапаевск'!P27</f>
        <v>4215.3</v>
      </c>
      <c r="Q27" s="30">
        <f>'м.р. Безенчукский'!Q27+'м.р. Красноармейский'!Q27+'м.р. Пестравский'!Q27+'м.р.  Приволжский'!Q27+'м.р. Хворостянский'!Q27+'г. Чапаевск'!Q27</f>
        <v>3562.1</v>
      </c>
      <c r="R27" s="30">
        <f>'м.р. Безенчукский'!R27+'м.р. Красноармейский'!R27+'м.р. Пестравский'!R27+'м.р.  Приволжский'!R27+'м.р. Хворостянский'!R27+'г. Чапаевск'!R27</f>
        <v>2323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f>'м.р. Безенчукский'!P28+'м.р. Красноармейский'!P28+'м.р. Пестравский'!P28+'м.р.  Приволжский'!P28+'м.р. Хворостянский'!P28+'г. Чапаевск'!P28</f>
        <v>6</v>
      </c>
      <c r="Q28" s="30">
        <f>'м.р. Безенчукский'!Q28+'м.р. Красноармейский'!Q28+'м.р. Пестравский'!Q28+'м.р.  Приволжский'!Q28+'м.р. Хворостянский'!Q28+'г. Чапаевск'!Q28</f>
        <v>6</v>
      </c>
      <c r="R28" s="30">
        <f>'м.р. Безенчукский'!R28+'м.р. Красноармейский'!R28+'м.р. Пестравский'!R28+'м.р.  Приволжский'!R28+'м.р. Хворостянский'!R28+'г. Чапаевск'!R28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f>'м.р. Безенчукский'!P29+'м.р. Красноармейский'!P29+'м.р. Пестравский'!P29+'м.р.  Приволжский'!P29+'м.р. Хворостянский'!P29+'г. Чапаевск'!P29</f>
        <v>11634</v>
      </c>
      <c r="Q29" s="30">
        <f>'м.р. Безенчукский'!Q29+'м.р. Красноармейский'!Q29+'м.р. Пестравский'!Q29+'м.р.  Приволжский'!Q29+'м.р. Хворостянский'!Q29+'г. Чапаевск'!Q29</f>
        <v>11627</v>
      </c>
      <c r="R29" s="30">
        <f>'м.р. Безенчукский'!R29+'м.р. Красноармейский'!R29+'м.р. Пестравский'!R29+'м.р.  Приволжский'!R29+'м.р. Хворостянский'!R29+'г. Чапаевск'!R29</f>
        <v>11627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f>'м.р. Безенчукский'!P30+'м.р. Красноармейский'!P30+'м.р. Пестравский'!P30+'м.р.  Приволжский'!P30+'м.р. Хворостянский'!P30+'г. Чапаевск'!P30</f>
        <v>214.2</v>
      </c>
      <c r="Q30" s="30">
        <f>'м.р. Безенчукский'!Q30+'м.р. Красноармейский'!Q30+'м.р. Пестравский'!Q30+'м.р.  Приволжский'!Q30+'м.р. Хворостянский'!Q30+'г. Чапаевск'!Q30</f>
        <v>214.2</v>
      </c>
      <c r="R30" s="30">
        <f>'м.р. Безенчукский'!R30+'м.р. Красноармейский'!R30+'м.р. Пестравский'!R30+'м.р.  Приволжский'!R30+'м.р. Хворостянский'!R30+'г. Чапаевск'!R30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f>'м.р. Безенчукский'!P31+'м.р. Красноармейский'!P31+'м.р. Пестравский'!P31+'м.р.  Приволжский'!P31+'м.р. Хворостянский'!P31+'г. Чапаевск'!P31</f>
        <v>26657.8</v>
      </c>
      <c r="Q31" s="30">
        <f>'м.р. Безенчукский'!Q31+'м.р. Красноармейский'!Q31+'м.р. Пестравский'!Q31+'м.р.  Приволжский'!Q31+'м.р. Хворостянский'!Q31+'г. Чапаевск'!Q31</f>
        <v>25194.7</v>
      </c>
      <c r="R31" s="30">
        <f>'м.р. Безенчукский'!R31+'м.р. Красноармейский'!R31+'м.р. Пестравский'!R31+'м.р.  Приволжский'!R31+'м.р. Хворостянский'!R31+'г. Чапаевск'!R31</f>
        <v>7311.7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f>'м.р. Безенчукский'!P32+'м.р. Красноармейский'!P32+'м.р. Пестравский'!P32+'м.р.  Приволжский'!P32+'м.р. Хворостянский'!P32+'г. Чапаевск'!P32</f>
        <v>129863.79999999999</v>
      </c>
      <c r="Q32" s="30">
        <f>'м.р. Безенчукский'!Q32+'м.р. Красноармейский'!Q32+'м.р. Пестравский'!Q32+'м.р.  Приволжский'!Q32+'м.р. Хворостянский'!Q32+'г. Чапаевск'!Q32</f>
        <v>125421.29999999999</v>
      </c>
      <c r="R32" s="30">
        <f>'м.р. Безенчукский'!R32+'м.р. Красноармейский'!R32+'м.р. Пестравский'!R32+'м.р.  Приволжский'!R32+'м.р. Хворостянский'!R32+'г. Чапаевск'!R32</f>
        <v>5738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f>'м.р. Безенчукский'!P33+'м.р. Красноармейский'!P33+'м.р. Пестравский'!P33+'м.р.  Приволжский'!P33+'м.р. Хворостянский'!P33+'г. Чапаевск'!P33</f>
        <v>26151.5</v>
      </c>
      <c r="Q33" s="30">
        <f>'м.р. Безенчукский'!Q33+'м.р. Красноармейский'!Q33+'м.р. Пестравский'!Q33+'м.р.  Приволжский'!Q33+'м.р. Хворостянский'!Q33+'г. Чапаевск'!Q33</f>
        <v>26151.5</v>
      </c>
      <c r="R33" s="30">
        <f>'м.р. Безенчукский'!R33+'м.р. Красноармейский'!R33+'м.р. Пестравский'!R33+'м.р.  Приволжский'!R33+'м.р. Хворостянский'!R33+'г. Чапаевск'!R33</f>
        <v>19294.400000000001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f>'м.р. Безенчукский'!P34+'м.р. Красноармейский'!P34+'м.р. Пестравский'!P34+'м.р.  Приволжский'!P34+'м.р. Хворостянский'!P34+'г. Чапаевск'!P34</f>
        <v>1924.8000000000002</v>
      </c>
      <c r="Q34" s="30">
        <f>'м.р. Безенчукский'!Q34+'м.р. Красноармейский'!Q34+'м.р. Пестравский'!Q34+'м.р.  Приволжский'!Q34+'м.р. Хворостянский'!Q34+'г. Чапаевск'!Q34</f>
        <v>1920.6000000000001</v>
      </c>
      <c r="R34" s="30">
        <f>'м.р. Безенчукский'!R34+'м.р. Красноармейский'!R34+'м.р. Пестравский'!R34+'м.р.  Приволжский'!R34+'м.р. Хворостянский'!R34+'г. Чапаевск'!R34</f>
        <v>1169.2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'м.р. Безенчукский'!P35+'м.р. Красноармейский'!P35+'м.р. Пестравский'!P35+'м.р.  Приволжский'!P35+'м.р. Хворостянский'!P35+'г. Чапаевск'!P35</f>
        <v>216677.9</v>
      </c>
      <c r="Q35" s="29">
        <f>'м.р. Безенчукский'!Q35+'м.р. Красноармейский'!Q35+'м.р. Пестравский'!Q35+'м.р.  Приволжский'!Q35+'м.р. Хворостянский'!Q35+'г. Чапаевск'!Q35</f>
        <v>159266.4</v>
      </c>
      <c r="R35" s="29">
        <f>'м.р. Безенчукский'!R35+'м.р. Красноармейский'!R35+'м.р. Пестравский'!R35+'м.р.  Приволжский'!R35+'м.р. Хворостянский'!R35+'г. Чапаевск'!R35</f>
        <v>79021.399999999994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f>'м.р. Безенчукский'!P36+'м.р. Красноармейский'!P36+'м.р. Пестравский'!P36+'м.р.  Приволжский'!P36+'м.р. Хворостянский'!P36+'г. Чапаевск'!P36</f>
        <v>8346.7999999999993</v>
      </c>
      <c r="Q36" s="30">
        <f>'м.р. Безенчукский'!Q36+'м.р. Красноармейский'!Q36+'м.р. Пестравский'!Q36+'м.р.  Приволжский'!Q36+'м.р. Хворостянский'!Q36+'г. Чапаевск'!Q36</f>
        <v>5425.7</v>
      </c>
      <c r="R36" s="30">
        <f>'м.р. Безенчукский'!R36+'м.р. Красноармейский'!R36+'м.р. Пестравский'!R36+'м.р.  Приволжский'!R36+'м.р. Хворостянский'!R36+'г. Чапаевск'!R36</f>
        <v>61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f>'м.р. Безенчукский'!P37+'м.р. Красноармейский'!P37+'м.р. Пестравский'!P37+'м.р.  Приволжский'!P37+'м.р. Хворостянский'!P37+'г. Чапаевск'!P37</f>
        <v>0</v>
      </c>
      <c r="Q37" s="30">
        <f>'м.р. Безенчукский'!Q37+'м.р. Красноармейский'!Q37+'м.р. Пестравский'!Q37+'м.р.  Приволжский'!Q37+'м.р. Хворостянский'!Q37+'г. Чапаевск'!Q37</f>
        <v>0</v>
      </c>
      <c r="R37" s="30">
        <f>'м.р. Безенчукский'!R37+'м.р. Красноармейский'!R37+'м.р. Пестравский'!R37+'м.р.  Приволжский'!R37+'м.р. Хворостянский'!R37+'г. Чапаевск'!R37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f>'м.р. Безенчукский'!P38+'м.р. Красноармейский'!P38+'м.р. Пестравский'!P38+'м.р.  Приволжский'!P38+'м.р. Хворостянский'!P38+'г. Чапаевск'!P38</f>
        <v>0</v>
      </c>
      <c r="Q38" s="30">
        <f>'м.р. Безенчукский'!Q38+'м.р. Красноармейский'!Q38+'м.р. Пестравский'!Q38+'м.р.  Приволжский'!Q38+'м.р. Хворостянский'!Q38+'г. Чапаевск'!Q38</f>
        <v>0</v>
      </c>
      <c r="R38" s="30">
        <f>'м.р. Безенчукский'!R38+'м.р. Красноармейский'!R38+'м.р. Пестравский'!R38+'м.р.  Приволжский'!R38+'м.р. Хворостянский'!R38+'г. Чапаевск'!R38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f>'м.р. Безенчукский'!P39+'м.р. Красноармейский'!P39+'м.р. Пестравский'!P39+'м.р.  Приволжский'!P39+'м.р. Хворостянский'!P39+'г. Чапаевск'!P39</f>
        <v>208331.09999999998</v>
      </c>
      <c r="Q39" s="30">
        <f>'м.р. Безенчукский'!Q39+'м.р. Красноармейский'!Q39+'м.р. Пестравский'!Q39+'м.р.  Приволжский'!Q39+'м.р. Хворостянский'!Q39+'г. Чапаевск'!Q39</f>
        <v>153840.69999999998</v>
      </c>
      <c r="R39" s="30">
        <f>'м.р. Безенчукский'!R39+'м.р. Красноармейский'!R39+'м.р. Пестравский'!R39+'м.р.  Приволжский'!R39+'м.р. Хворостянский'!R39+'г. Чапаевск'!R39</f>
        <v>78960.399999999994</v>
      </c>
    </row>
    <row r="40" spans="1:18" ht="39" customHeight="1" x14ac:dyDescent="0.2">
      <c r="A40" s="7" t="s">
        <v>27</v>
      </c>
      <c r="O40" s="8">
        <v>20</v>
      </c>
      <c r="P40" s="30">
        <f>'м.р. Безенчукский'!P40+'м.р. Красноармейский'!P40+'м.р. Пестравский'!P40+'м.р.  Приволжский'!P40+'м.р. Хворостянский'!P40+'г. Чапаевск'!P40</f>
        <v>73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570188.1</v>
      </c>
      <c r="Q21" s="29">
        <f>Q22+Q26+Q33+Q34</f>
        <v>568878.50000000012</v>
      </c>
      <c r="R21" s="29">
        <f>R22+R26+R33+R34</f>
        <v>491897.10000000003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534503.1</v>
      </c>
      <c r="Q22" s="29">
        <f>Q23+Q24+Q25</f>
        <v>534492.80000000005</v>
      </c>
      <c r="R22" s="29">
        <f>R23+R24+R25</f>
        <v>488143.2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410673.1</v>
      </c>
      <c r="Q23" s="30">
        <v>410665.2</v>
      </c>
      <c r="R23" s="30">
        <v>375064.7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20.2</v>
      </c>
      <c r="Q24" s="30">
        <v>20.2</v>
      </c>
      <c r="R24" s="30">
        <v>20.2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123809.8</v>
      </c>
      <c r="Q25" s="30">
        <v>123807.4</v>
      </c>
      <c r="R25" s="30">
        <v>113058.3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32347.599999999999</v>
      </c>
      <c r="Q26" s="29">
        <f>Q27+Q28+Q29+Q30+Q31+Q32</f>
        <v>31048.6</v>
      </c>
      <c r="R26" s="29">
        <f>R27+R28+R29+R30+R31+R32</f>
        <v>1950.8000000000002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867.7</v>
      </c>
      <c r="Q27" s="30">
        <v>807.4</v>
      </c>
      <c r="R27" s="30">
        <v>575.6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/>
      <c r="Q28" s="30"/>
      <c r="R28" s="30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/>
      <c r="Q29" s="30"/>
      <c r="R29" s="30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/>
      <c r="Q30" s="30"/>
      <c r="R30" s="30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2968.9</v>
      </c>
      <c r="Q31" s="30">
        <v>2741.9</v>
      </c>
      <c r="R31" s="30">
        <v>625.79999999999995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28511</v>
      </c>
      <c r="Q32" s="30">
        <v>27499.3</v>
      </c>
      <c r="R32" s="30">
        <v>749.4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3252.3</v>
      </c>
      <c r="Q33" s="30">
        <v>3252.3</v>
      </c>
      <c r="R33" s="30">
        <v>1797.4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85.1</v>
      </c>
      <c r="Q34" s="30">
        <v>84.8</v>
      </c>
      <c r="R34" s="30">
        <v>5.7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43468.6</v>
      </c>
      <c r="Q35" s="29">
        <f>Q36+Q37+Q38+Q39</f>
        <v>23468.400000000001</v>
      </c>
      <c r="R35" s="29">
        <f>R36+R37+R38+R39</f>
        <v>9328.7999999999993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2443.6999999999998</v>
      </c>
      <c r="Q36" s="30">
        <v>1582.9</v>
      </c>
      <c r="R36" s="30"/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41024.9</v>
      </c>
      <c r="Q39" s="30">
        <v>21885.5</v>
      </c>
      <c r="R39" s="30">
        <v>9328.7999999999993</v>
      </c>
    </row>
    <row r="40" spans="1:18" ht="39" customHeight="1" x14ac:dyDescent="0.25">
      <c r="A40" s="7" t="s">
        <v>27</v>
      </c>
      <c r="O40" s="8">
        <v>20</v>
      </c>
      <c r="P40" s="27">
        <v>16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305583.30000000005</v>
      </c>
      <c r="Q21" s="29">
        <f>Q22+Q26+Q33+Q34</f>
        <v>304721.10000000003</v>
      </c>
      <c r="R21" s="29">
        <f>R22+R26+R33+R34</f>
        <v>259388.6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287844</v>
      </c>
      <c r="Q22" s="29">
        <f>Q23+Q24+Q25</f>
        <v>287144</v>
      </c>
      <c r="R22" s="29">
        <f>R23+R24+R25</f>
        <v>257339.7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221754.6</v>
      </c>
      <c r="Q23" s="30">
        <v>221235.8</v>
      </c>
      <c r="R23" s="30">
        <v>198322.9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/>
      <c r="Q24" s="30"/>
      <c r="R24" s="30"/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66089.399999999994</v>
      </c>
      <c r="Q25" s="30">
        <v>65908.2</v>
      </c>
      <c r="R25" s="30">
        <v>59016.800000000003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16518.400000000001</v>
      </c>
      <c r="Q26" s="29">
        <f>Q27+Q28+Q29+Q30+Q31+Q32</f>
        <v>16356.2</v>
      </c>
      <c r="R26" s="29">
        <f>R27+R28+R29+R30+R31+R32</f>
        <v>1000.4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381.9</v>
      </c>
      <c r="Q27" s="30">
        <v>381.9</v>
      </c>
      <c r="R27" s="30">
        <v>287.89999999999998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/>
      <c r="Q28" s="30"/>
      <c r="R28" s="30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/>
      <c r="Q29" s="30"/>
      <c r="R29" s="30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/>
      <c r="Q30" s="30"/>
      <c r="R30" s="30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3080.9</v>
      </c>
      <c r="Q31" s="30">
        <v>3080.9</v>
      </c>
      <c r="R31" s="30">
        <v>169.4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13055.6</v>
      </c>
      <c r="Q32" s="30">
        <v>12893.4</v>
      </c>
      <c r="R32" s="30">
        <v>543.1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1111.9000000000001</v>
      </c>
      <c r="Q33" s="30">
        <v>1111.9000000000001</v>
      </c>
      <c r="R33" s="30">
        <v>1040.5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109</v>
      </c>
      <c r="Q34" s="30">
        <v>109</v>
      </c>
      <c r="R34" s="30">
        <v>8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15408</v>
      </c>
      <c r="Q35" s="29">
        <f>Q36+Q37+Q38+Q39</f>
        <v>11280.6</v>
      </c>
      <c r="R35" s="29">
        <f>R36+R37+R38+R39</f>
        <v>3265.8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118</v>
      </c>
      <c r="Q36" s="30">
        <v>90</v>
      </c>
      <c r="R36" s="30"/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15290</v>
      </c>
      <c r="Q39" s="30">
        <v>11190.6</v>
      </c>
      <c r="R39" s="30">
        <v>3265.8</v>
      </c>
    </row>
    <row r="40" spans="1:18" ht="39" customHeight="1" x14ac:dyDescent="0.25">
      <c r="A40" s="7" t="s">
        <v>27</v>
      </c>
      <c r="O40" s="8">
        <v>20</v>
      </c>
      <c r="P40" s="27">
        <v>11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253420.99999999997</v>
      </c>
      <c r="Q21" s="29">
        <f>Q22+Q26+Q33+Q34</f>
        <v>253286.9</v>
      </c>
      <c r="R21" s="29">
        <f>R22+R26+R33+R34</f>
        <v>215544.4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238108.19999999998</v>
      </c>
      <c r="Q22" s="29">
        <f>Q23+Q24+Q25</f>
        <v>238108.19999999998</v>
      </c>
      <c r="R22" s="29">
        <f>R23+R24+R25</f>
        <v>213852.79999999999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182914.3</v>
      </c>
      <c r="Q23" s="30">
        <v>182914.3</v>
      </c>
      <c r="R23" s="30">
        <v>164282.69999999998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55193.9</v>
      </c>
      <c r="Q25" s="30">
        <v>55193.9</v>
      </c>
      <c r="R25" s="30">
        <v>49570.1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13845.300000000001</v>
      </c>
      <c r="Q26" s="29">
        <f>Q27+Q28+Q29+Q30+Q31+Q32</f>
        <v>13711.2</v>
      </c>
      <c r="R26" s="29">
        <f>R27+R28+R29+R30+R31+R32</f>
        <v>942.19999999999993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428.70000000000005</v>
      </c>
      <c r="Q27" s="30">
        <v>428.70000000000005</v>
      </c>
      <c r="R27" s="30">
        <v>194.5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/>
      <c r="R28" s="30"/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/>
      <c r="R29" s="30"/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/>
      <c r="R30" s="30"/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3235.2999999999997</v>
      </c>
      <c r="Q31" s="30">
        <v>3230.2999999999997</v>
      </c>
      <c r="R31" s="30">
        <v>207.79999999999998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10181.300000000001</v>
      </c>
      <c r="Q32" s="30">
        <v>10052.200000000001</v>
      </c>
      <c r="R32" s="30">
        <v>539.9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1309.3999999999999</v>
      </c>
      <c r="Q33" s="30">
        <v>1309.3999999999999</v>
      </c>
      <c r="R33" s="30">
        <v>743.4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158.10000000000002</v>
      </c>
      <c r="Q34" s="30">
        <v>158.10000000000002</v>
      </c>
      <c r="R34" s="30">
        <v>6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10522.800000000001</v>
      </c>
      <c r="Q35" s="29">
        <f>Q36+Q37+Q38+Q39</f>
        <v>7351.7999999999993</v>
      </c>
      <c r="R35" s="29">
        <f>R36+R37+R38+R39</f>
        <v>2724.8999999999996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152.5</v>
      </c>
      <c r="Q36" s="30">
        <v>152.5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10370.300000000001</v>
      </c>
      <c r="Q39" s="30">
        <v>7199.2999999999993</v>
      </c>
      <c r="R39" s="30">
        <v>2724.8999999999996</v>
      </c>
    </row>
    <row r="40" spans="1:18" ht="39" customHeight="1" x14ac:dyDescent="0.25">
      <c r="A40" s="7" t="s">
        <v>27</v>
      </c>
      <c r="O40" s="8">
        <v>20</v>
      </c>
      <c r="P40" s="27">
        <v>9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422749.39999999997</v>
      </c>
      <c r="Q21" s="29">
        <f>Q22+Q26+Q33+Q34</f>
        <v>422142.89999999997</v>
      </c>
      <c r="R21" s="29">
        <f>R22+R26+R33+R34</f>
        <v>360227.89999999997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394875.89999999997</v>
      </c>
      <c r="Q22" s="29">
        <f>Q23+Q24+Q25</f>
        <v>394875.89999999997</v>
      </c>
      <c r="R22" s="29">
        <f>R23+R24+R25</f>
        <v>354526.8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303253.8</v>
      </c>
      <c r="Q23" s="30">
        <v>303253.8</v>
      </c>
      <c r="R23" s="30">
        <v>272208.3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21</v>
      </c>
      <c r="Q24" s="30">
        <v>21</v>
      </c>
      <c r="R24" s="30">
        <v>21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91601.099999999991</v>
      </c>
      <c r="Q25" s="30">
        <v>91601.099999999991</v>
      </c>
      <c r="R25" s="30">
        <v>82297.500000000015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25940.5</v>
      </c>
      <c r="Q26" s="29">
        <f>Q27+Q28+Q29+Q30+Q31+Q32</f>
        <v>25334</v>
      </c>
      <c r="R26" s="29">
        <f>R27+R28+R29+R30+R31+R32</f>
        <v>4456.8999999999996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747.29999999999984</v>
      </c>
      <c r="Q27" s="30">
        <v>739.79999999999984</v>
      </c>
      <c r="R27" s="30">
        <v>387.29999999999995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1395</v>
      </c>
      <c r="Q29" s="30">
        <v>1395</v>
      </c>
      <c r="R29" s="30">
        <v>1395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192</v>
      </c>
      <c r="Q30" s="30">
        <v>192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6886</v>
      </c>
      <c r="Q31" s="30">
        <v>6796</v>
      </c>
      <c r="R31" s="30">
        <v>1762.7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16720.2</v>
      </c>
      <c r="Q32" s="30">
        <v>16211.2</v>
      </c>
      <c r="R32" s="30">
        <v>911.9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1716.5000000000002</v>
      </c>
      <c r="Q33" s="30">
        <v>1716.5000000000002</v>
      </c>
      <c r="R33" s="30">
        <v>1162.6000000000001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216.5</v>
      </c>
      <c r="Q34" s="30">
        <v>216.5</v>
      </c>
      <c r="R34" s="30">
        <v>81.599999999999994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29845.100000000002</v>
      </c>
      <c r="Q35" s="29">
        <f>Q36+Q37+Q38+Q39</f>
        <v>24257.200000000001</v>
      </c>
      <c r="R35" s="29">
        <f>R36+R37+R38+R39</f>
        <v>8818.4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3178.8</v>
      </c>
      <c r="Q36" s="30">
        <v>3049.5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26666.300000000003</v>
      </c>
      <c r="Q39" s="30">
        <v>21207.7</v>
      </c>
      <c r="R39" s="30">
        <v>8818.4</v>
      </c>
    </row>
    <row r="40" spans="1:18" ht="39" customHeight="1" x14ac:dyDescent="0.25">
      <c r="A40" s="7" t="s">
        <v>27</v>
      </c>
      <c r="O40" s="8">
        <v>20</v>
      </c>
      <c r="P40" s="27">
        <v>12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W26" sqref="W26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490928.10000000003</v>
      </c>
      <c r="Q21" s="29">
        <f t="shared" ref="Q21:R21" si="0">Q22+Q26+Q33+Q34</f>
        <v>490439.10000000003</v>
      </c>
      <c r="R21" s="29">
        <f t="shared" si="0"/>
        <v>420796.3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459981.2</v>
      </c>
      <c r="Q22" s="29">
        <f t="shared" ref="Q22:R22" si="1">Q23+Q24+Q25</f>
        <v>459693.4</v>
      </c>
      <c r="R22" s="29">
        <f t="shared" si="1"/>
        <v>416975.2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353301.60000000003</v>
      </c>
      <c r="Q23" s="30">
        <v>353080.5</v>
      </c>
      <c r="R23" s="30">
        <v>320257.3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106679.59999999999</v>
      </c>
      <c r="Q25" s="30">
        <v>106612.9</v>
      </c>
      <c r="R25" s="30">
        <v>96717.900000000009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26572</v>
      </c>
      <c r="Q26" s="29">
        <f t="shared" ref="Q26:R26" si="2">Q27+Q28+Q29+Q30+Q31+Q32</f>
        <v>26381.300000000003</v>
      </c>
      <c r="R26" s="29">
        <f t="shared" si="2"/>
        <v>1772.3000000000002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371.40000000000009</v>
      </c>
      <c r="Q27" s="30">
        <v>371.40000000000009</v>
      </c>
      <c r="R27" s="30">
        <v>268.40000000000003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84</v>
      </c>
      <c r="Q30" s="30">
        <v>84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3503.3000000000006</v>
      </c>
      <c r="Q31" s="30">
        <v>3418.5000000000005</v>
      </c>
      <c r="R31" s="30">
        <v>369.7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22613.3</v>
      </c>
      <c r="Q32" s="30">
        <v>22507.4</v>
      </c>
      <c r="R32" s="30">
        <v>1134.2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4298.7000000000007</v>
      </c>
      <c r="Q33" s="30">
        <v>4291.5</v>
      </c>
      <c r="R33" s="30">
        <v>2045.2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76.199999999999989</v>
      </c>
      <c r="Q34" s="30">
        <v>72.899999999999977</v>
      </c>
      <c r="R34" s="30">
        <v>3.6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30265.599999999995</v>
      </c>
      <c r="Q35" s="29">
        <f t="shared" ref="Q35:R35" si="3">Q36+Q37+Q38+Q39</f>
        <v>17683.199999999997</v>
      </c>
      <c r="R35" s="29">
        <f t="shared" si="3"/>
        <v>6185.4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994.8</v>
      </c>
      <c r="Q36" s="30">
        <v>914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29270.799999999996</v>
      </c>
      <c r="Q39" s="30">
        <v>16769.199999999997</v>
      </c>
      <c r="R39" s="30">
        <v>6185.4</v>
      </c>
    </row>
    <row r="40" spans="1:18" ht="39" customHeight="1" x14ac:dyDescent="0.25">
      <c r="A40" s="7" t="s">
        <v>27</v>
      </c>
      <c r="O40" s="8">
        <v>20</v>
      </c>
      <c r="P40" s="27">
        <v>19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255105.19999999998</v>
      </c>
      <c r="Q21" s="29">
        <f>Q22+Q26+Q33+Q34</f>
        <v>255055.8</v>
      </c>
      <c r="R21" s="29">
        <f>R22+R26+R33+R34</f>
        <v>216329.59999999998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239193.8</v>
      </c>
      <c r="Q22" s="29">
        <f>Q23+Q24+Q25</f>
        <v>239193.8</v>
      </c>
      <c r="R22" s="29">
        <f>R23+R24+R25</f>
        <v>215073.8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183581.5</v>
      </c>
      <c r="Q23" s="30">
        <v>183581.5</v>
      </c>
      <c r="R23" s="30">
        <v>165061.59999999998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55612.3</v>
      </c>
      <c r="Q25" s="30">
        <v>55612.3</v>
      </c>
      <c r="R25" s="30">
        <v>50012.200000000004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14744.3</v>
      </c>
      <c r="Q26" s="29">
        <f>Q27+Q28+Q29+Q30+Q31+Q32</f>
        <v>14694.900000000001</v>
      </c>
      <c r="R26" s="29">
        <f>R27+R28+R29+R30+R31+R32</f>
        <v>842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294.5</v>
      </c>
      <c r="Q27" s="30">
        <v>294.5</v>
      </c>
      <c r="R27" s="30">
        <v>258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2693.9000000000005</v>
      </c>
      <c r="Q31" s="30">
        <v>2693.9000000000005</v>
      </c>
      <c r="R31" s="30">
        <v>80.699999999999989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11755.899999999998</v>
      </c>
      <c r="Q32" s="30">
        <v>11706.5</v>
      </c>
      <c r="R32" s="30">
        <v>503.30000000000007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1017.8999999999999</v>
      </c>
      <c r="Q33" s="30">
        <v>1017.8999999999999</v>
      </c>
      <c r="R33" s="30">
        <v>413.80000000000007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149.19999999999999</v>
      </c>
      <c r="Q34" s="30">
        <v>149.19999999999999</v>
      </c>
      <c r="R34" s="30">
        <v>0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13089.5</v>
      </c>
      <c r="Q35" s="29">
        <f>Q36+Q37+Q38+Q39</f>
        <v>9746.6999999999989</v>
      </c>
      <c r="R35" s="29">
        <f>R36+R37+R38+R39</f>
        <v>2538.4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48.7</v>
      </c>
      <c r="Q36" s="30">
        <v>48.7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13040.8</v>
      </c>
      <c r="Q39" s="30">
        <v>9697.9999999999982</v>
      </c>
      <c r="R39" s="30">
        <v>2538.4</v>
      </c>
    </row>
    <row r="40" spans="1:18" ht="39" customHeight="1" x14ac:dyDescent="0.25">
      <c r="A40" s="7" t="s">
        <v>27</v>
      </c>
      <c r="O40" s="8">
        <v>20</v>
      </c>
      <c r="P40" s="27">
        <v>10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932685.5</v>
      </c>
      <c r="Q21" s="29">
        <f>Q22+Q26+Q33+Q34</f>
        <v>928309.7</v>
      </c>
      <c r="R21" s="29">
        <f>R22+R26+R33+R34</f>
        <v>819129.89999999991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844540.1</v>
      </c>
      <c r="Q22" s="29">
        <f>Q23+Q24+Q25</f>
        <v>844482.79999999993</v>
      </c>
      <c r="R22" s="29">
        <f>R23+R24+R25</f>
        <v>786117.89999999991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648726.19999999995</v>
      </c>
      <c r="Q23" s="30">
        <v>648682.19999999995</v>
      </c>
      <c r="R23" s="30">
        <v>603949.9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195813.90000000002</v>
      </c>
      <c r="Q25" s="30">
        <v>195800.6</v>
      </c>
      <c r="R25" s="30">
        <v>182167.99999999994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69195</v>
      </c>
      <c r="Q26" s="29">
        <f>Q27+Q28+Q29+Q30+Q31+Q32</f>
        <v>64880.399999999994</v>
      </c>
      <c r="R26" s="29">
        <f>R27+R28+R29+R30+R31+R32</f>
        <v>17807.400000000001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1495.2</v>
      </c>
      <c r="Q27" s="30">
        <v>909.80000000000007</v>
      </c>
      <c r="R27" s="30">
        <v>619.70000000000005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6</v>
      </c>
      <c r="Q28" s="30">
        <v>6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10239</v>
      </c>
      <c r="Q29" s="30">
        <v>10232</v>
      </c>
      <c r="R29" s="30">
        <v>10232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22.2</v>
      </c>
      <c r="Q30" s="30">
        <v>22.2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7792.8</v>
      </c>
      <c r="Q31" s="30">
        <v>6651.7</v>
      </c>
      <c r="R31" s="30">
        <v>4465.3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49639.799999999996</v>
      </c>
      <c r="Q32" s="30">
        <v>47058.7</v>
      </c>
      <c r="R32" s="30">
        <v>2490.4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17743.5</v>
      </c>
      <c r="Q33" s="30">
        <v>17743.5</v>
      </c>
      <c r="R33" s="30">
        <v>14136.7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1206.9000000000001</v>
      </c>
      <c r="Q34" s="30">
        <v>1203</v>
      </c>
      <c r="R34" s="30">
        <v>1067.9000000000001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104343.9</v>
      </c>
      <c r="Q35" s="29">
        <f>Q36+Q37+Q38+Q39</f>
        <v>83161.7</v>
      </c>
      <c r="R35" s="29">
        <f>R36+R37+R38+R39</f>
        <v>52345.1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2405.1000000000004</v>
      </c>
      <c r="Q36" s="30">
        <v>502.1</v>
      </c>
      <c r="R36" s="30">
        <v>61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101938.79999999999</v>
      </c>
      <c r="Q39" s="30">
        <v>82659.599999999991</v>
      </c>
      <c r="R39" s="30">
        <v>52284.1</v>
      </c>
    </row>
    <row r="40" spans="1:18" ht="39" customHeight="1" x14ac:dyDescent="0.25">
      <c r="A40" s="7" t="s">
        <v>27</v>
      </c>
      <c r="O40" s="8">
        <v>20</v>
      </c>
      <c r="P40" s="27">
        <v>15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U32" sqref="U31:U32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'м.р. Большеглушицкий'!P21+'м.р. Большечерниговский'!P21</f>
        <v>638751.30000000005</v>
      </c>
      <c r="Q21" s="29">
        <f>'м.р. Большеглушицкий'!Q21+'м.р. Большечерниговский'!Q21</f>
        <v>637708.19999999995</v>
      </c>
      <c r="R21" s="29">
        <f>'м.р. Большеглушицкий'!R21+'м.р. Большечерниговский'!R21</f>
        <v>545050.19999999995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'м.р. Большеглушицкий'!P22+'м.р. Большечерниговский'!P22</f>
        <v>602073.80000000005</v>
      </c>
      <c r="Q22" s="29">
        <f>'м.р. Большеглушицкий'!Q22+'м.р. Большечерниговский'!Q22</f>
        <v>602073.80000000005</v>
      </c>
      <c r="R22" s="29">
        <f>'м.р. Большеглушицкий'!R22+'м.р. Большечерниговский'!R22</f>
        <v>540863.9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f>'м.р. Большеглушицкий'!P23+'м.р. Большечерниговский'!P23</f>
        <v>462412.80000000005</v>
      </c>
      <c r="Q23" s="30">
        <f>'м.р. Большеглушицкий'!Q23+'м.р. Большечерниговский'!Q23</f>
        <v>462412.80000000005</v>
      </c>
      <c r="R23" s="30">
        <f>'м.р. Большеглушицкий'!R23+'м.р. Большечерниговский'!R23</f>
        <v>415396.4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f>'м.р. Большеглушицкий'!P24+'м.р. Большечерниговский'!P24</f>
        <v>0</v>
      </c>
      <c r="Q24" s="30">
        <f>'м.р. Большеглушицкий'!Q24+'м.р. Большечерниговский'!Q24</f>
        <v>0</v>
      </c>
      <c r="R24" s="30">
        <f>'м.р. Большеглушицкий'!R24+'м.р. Большечерниговский'!R24</f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f>'м.р. Большеглушицкий'!P25+'м.р. Большечерниговский'!P25</f>
        <v>139661</v>
      </c>
      <c r="Q25" s="30">
        <f>'м.р. Большеглушицкий'!Q25+'м.р. Большечерниговский'!Q25</f>
        <v>139661</v>
      </c>
      <c r="R25" s="30">
        <f>'м.р. Большеглушицкий'!R25+'м.р. Большечерниговский'!R25</f>
        <v>125467.5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'м.р. Большеглушицкий'!P26+'м.р. Большечерниговский'!P26</f>
        <v>32837.699999999997</v>
      </c>
      <c r="Q26" s="29">
        <f>'м.р. Большеглушицкий'!Q26+'м.р. Большечерниговский'!Q26</f>
        <v>31827.7</v>
      </c>
      <c r="R26" s="29">
        <f>'м.р. Большеглушицкий'!R26+'м.р. Большечерниговский'!R26</f>
        <v>1905.4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f>'м.р. Большеглушицкий'!P27+'м.р. Большечерниговский'!P27</f>
        <v>1136.8000000000002</v>
      </c>
      <c r="Q27" s="30">
        <f>'м.р. Большеглушицкий'!Q27+'м.р. Большечерниговский'!Q27</f>
        <v>1097.0999999999999</v>
      </c>
      <c r="R27" s="30">
        <f>'м.р. Большеглушицкий'!R27+'м.р. Большечерниговский'!R27</f>
        <v>370.79999999999995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f>'м.р. Большеглушицкий'!P28+'м.р. Большечерниговский'!P28</f>
        <v>0</v>
      </c>
      <c r="Q28" s="30">
        <f>'м.р. Большеглушицкий'!Q28+'м.р. Большечерниговский'!Q28</f>
        <v>0</v>
      </c>
      <c r="R28" s="30">
        <f>'м.р. Большеглушицкий'!R28+'м.р. Большечерниговский'!R28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f>'м.р. Большеглушицкий'!P29+'м.р. Большечерниговский'!P29</f>
        <v>0</v>
      </c>
      <c r="Q29" s="30">
        <f>'м.р. Большеглушицкий'!Q29+'м.р. Большечерниговский'!Q29</f>
        <v>0</v>
      </c>
      <c r="R29" s="30">
        <f>'м.р. Большеглушицкий'!R29+'м.р. Большечерниговский'!R29</f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f>'м.р. Большеглушицкий'!P30+'м.р. Большечерниговский'!P30</f>
        <v>85.4</v>
      </c>
      <c r="Q30" s="30">
        <f>'м.р. Большеглушицкий'!Q30+'м.р. Большечерниговский'!Q30</f>
        <v>85.4</v>
      </c>
      <c r="R30" s="30">
        <f>'м.р. Большеглушицкий'!R30+'м.р. Большечерниговский'!R30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f>'м.р. Большеглушицкий'!P31+'м.р. Большечерниговский'!P31</f>
        <v>4085.7</v>
      </c>
      <c r="Q31" s="30">
        <f>'м.р. Большеглушицкий'!Q31+'м.р. Большечерниговский'!Q31</f>
        <v>4000</v>
      </c>
      <c r="R31" s="30">
        <f>'м.р. Большеглушицкий'!R31+'м.р. Большечерниговский'!R31</f>
        <v>312.10000000000002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f>'м.р. Большеглушицкий'!P32+'м.р. Большечерниговский'!P32</f>
        <v>27529.8</v>
      </c>
      <c r="Q32" s="30">
        <f>'м.р. Большеглушицкий'!Q32+'м.р. Большечерниговский'!Q32</f>
        <v>26645.200000000001</v>
      </c>
      <c r="R32" s="30">
        <f>'м.р. Большеглушицкий'!R32+'м.р. Большечерниговский'!R32</f>
        <v>1222.5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f>'м.р. Большеглушицкий'!P33+'м.р. Большечерниговский'!P33</f>
        <v>3671.4</v>
      </c>
      <c r="Q33" s="30">
        <f>'м.р. Большеглушицкий'!Q33+'м.р. Большечерниговский'!Q33</f>
        <v>3641</v>
      </c>
      <c r="R33" s="30">
        <f>'м.р. Большеглушицкий'!R33+'м.р. Большечерниговский'!R33</f>
        <v>2270.5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f>'м.р. Большеглушицкий'!P34+'м.р. Большечерниговский'!P34</f>
        <v>168.4</v>
      </c>
      <c r="Q34" s="30">
        <f>'м.р. Большеглушицкий'!Q34+'м.р. Большечерниговский'!Q34</f>
        <v>165.7</v>
      </c>
      <c r="R34" s="30">
        <f>'м.р. Большеглушицкий'!R34+'м.р. Большечерниговский'!R34</f>
        <v>10.4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'м.р. Большеглушицкий'!P35+'м.р. Большечерниговский'!P35</f>
        <v>36999.600000000006</v>
      </c>
      <c r="Q35" s="29">
        <f>'м.р. Большеглушицкий'!Q35+'м.р. Большечерниговский'!Q35</f>
        <v>24882.6</v>
      </c>
      <c r="R35" s="29">
        <f>'м.р. Большеглушицкий'!R35+'м.р. Большечерниговский'!R35</f>
        <v>8064.9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f>'м.р. Большеглушицкий'!P36+'м.р. Большечерниговский'!P36</f>
        <v>3784.7</v>
      </c>
      <c r="Q36" s="30">
        <f>'м.р. Большеглушицкий'!Q36+'м.р. Большечерниговский'!Q36</f>
        <v>1796.4</v>
      </c>
      <c r="R36" s="30">
        <f>'м.р. Большеглушицкий'!R36+'м.р. Большечерниговский'!R36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f>'м.р. Большеглушицкий'!P37+'м.р. Большечерниговский'!P37</f>
        <v>0</v>
      </c>
      <c r="Q37" s="30">
        <f>'м.р. Большеглушицкий'!Q37+'м.р. Большечерниговский'!Q37</f>
        <v>0</v>
      </c>
      <c r="R37" s="30">
        <f>'м.р. Большеглушицкий'!R37+'м.р. Большечерниговский'!R37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f>'м.р. Большеглушицкий'!P38+'м.р. Большечерниговский'!P38</f>
        <v>0</v>
      </c>
      <c r="Q38" s="30">
        <f>'м.р. Большеглушицкий'!Q38+'м.р. Большечерниговский'!Q38</f>
        <v>0</v>
      </c>
      <c r="R38" s="30">
        <f>'м.р. Большеглушицкий'!R38+'м.р. Большечерниговский'!R38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f>'м.р. Большеглушицкий'!P39+'м.р. Большечерниговский'!P39</f>
        <v>33214.9</v>
      </c>
      <c r="Q39" s="30">
        <f>'м.р. Большеглушицкий'!Q39+'м.р. Большечерниговский'!Q39</f>
        <v>23086.2</v>
      </c>
      <c r="R39" s="30">
        <f>'м.р. Большеглушицкий'!R39+'м.р. Большечерниговский'!R39</f>
        <v>8064.9</v>
      </c>
    </row>
    <row r="40" spans="1:18" ht="39" customHeight="1" x14ac:dyDescent="0.2">
      <c r="A40" s="7" t="s">
        <v>27</v>
      </c>
      <c r="O40" s="8">
        <v>20</v>
      </c>
      <c r="P40" s="30">
        <f>'м.р. Большеглушицкий'!P40+'м.р. Большечерниговский'!P40</f>
        <v>23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312505.10000000003</v>
      </c>
      <c r="Q21" s="29">
        <f t="shared" ref="Q21:R21" si="0">Q22+Q26+Q33+Q34</f>
        <v>312154.39999999997</v>
      </c>
      <c r="R21" s="29">
        <f t="shared" si="0"/>
        <v>268494.59999999998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294246.59999999998</v>
      </c>
      <c r="Q22" s="29">
        <f t="shared" ref="Q22:R22" si="1">Q23+Q24+Q25</f>
        <v>294246.59999999998</v>
      </c>
      <c r="R22" s="29">
        <f t="shared" si="1"/>
        <v>266399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225993.2</v>
      </c>
      <c r="Q23" s="30">
        <v>225993.2</v>
      </c>
      <c r="R23" s="30">
        <v>204608.7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68253.399999999994</v>
      </c>
      <c r="Q25" s="30">
        <v>68253.399999999994</v>
      </c>
      <c r="R25" s="30">
        <v>61790.3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16229.4</v>
      </c>
      <c r="Q26" s="29">
        <f t="shared" ref="Q26:R26" si="2">Q27+Q28+Q29+Q30+Q31+Q32</f>
        <v>15894.3</v>
      </c>
      <c r="R26" s="29">
        <f t="shared" si="2"/>
        <v>841.5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497.1</v>
      </c>
      <c r="Q27" s="30">
        <v>482.8</v>
      </c>
      <c r="R27" s="30">
        <v>151.1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85.4</v>
      </c>
      <c r="Q30" s="30">
        <v>85.4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1838</v>
      </c>
      <c r="Q31" s="30">
        <v>1821.5</v>
      </c>
      <c r="R31" s="30">
        <v>146.19999999999999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13808.9</v>
      </c>
      <c r="Q32" s="30">
        <v>13504.6</v>
      </c>
      <c r="R32" s="30">
        <v>544.20000000000005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1969.2</v>
      </c>
      <c r="Q33" s="30">
        <v>1953.6</v>
      </c>
      <c r="R33" s="30">
        <v>1252.8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59.9</v>
      </c>
      <c r="Q34" s="30">
        <v>59.9</v>
      </c>
      <c r="R34" s="30">
        <v>1.3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18312.400000000001</v>
      </c>
      <c r="Q35" s="29">
        <f t="shared" ref="Q35:R35" si="3">Q36+Q37+Q38+Q39</f>
        <v>12285.5</v>
      </c>
      <c r="R35" s="29">
        <f t="shared" si="3"/>
        <v>3869.1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3353.5</v>
      </c>
      <c r="Q36" s="30">
        <v>1582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14958.9</v>
      </c>
      <c r="Q39" s="30">
        <v>10703.5</v>
      </c>
      <c r="R39" s="30">
        <v>3869.1</v>
      </c>
    </row>
    <row r="40" spans="1:18" ht="39" customHeight="1" x14ac:dyDescent="0.25">
      <c r="A40" s="7" t="s">
        <v>27</v>
      </c>
      <c r="O40" s="8">
        <v>20</v>
      </c>
      <c r="P40" s="27">
        <v>10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326246.2</v>
      </c>
      <c r="Q21" s="29">
        <f t="shared" ref="Q21:R21" si="0">Q22+Q26+Q33+Q34</f>
        <v>325553.80000000005</v>
      </c>
      <c r="R21" s="29">
        <f t="shared" si="0"/>
        <v>276555.60000000003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307827.20000000001</v>
      </c>
      <c r="Q22" s="29">
        <f t="shared" ref="Q22:R22" si="1">Q23+Q24+Q25</f>
        <v>307827.20000000001</v>
      </c>
      <c r="R22" s="29">
        <f t="shared" si="1"/>
        <v>274464.90000000002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236419.6</v>
      </c>
      <c r="Q23" s="30">
        <v>236419.6</v>
      </c>
      <c r="R23" s="30">
        <v>210787.7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/>
      <c r="Q24" s="30"/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71407.600000000006</v>
      </c>
      <c r="Q25" s="30">
        <v>71407.600000000006</v>
      </c>
      <c r="R25" s="30">
        <v>63677.2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16608.3</v>
      </c>
      <c r="Q26" s="29">
        <f t="shared" ref="Q26:R26" si="2">Q27+Q28+Q29+Q30+Q31+Q32</f>
        <v>15933.400000000001</v>
      </c>
      <c r="R26" s="29">
        <f t="shared" si="2"/>
        <v>1063.9000000000001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639.70000000000005</v>
      </c>
      <c r="Q27" s="30">
        <v>614.29999999999995</v>
      </c>
      <c r="R27" s="30">
        <v>219.7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2247.6999999999998</v>
      </c>
      <c r="Q31" s="30">
        <v>2178.5</v>
      </c>
      <c r="R31" s="30">
        <v>165.9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13720.9</v>
      </c>
      <c r="Q32" s="30">
        <v>13140.6</v>
      </c>
      <c r="R32" s="30">
        <v>678.3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1702.2</v>
      </c>
      <c r="Q33" s="30">
        <v>1687.4</v>
      </c>
      <c r="R33" s="30">
        <v>1017.7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108.5</v>
      </c>
      <c r="Q34" s="30">
        <v>105.8</v>
      </c>
      <c r="R34" s="30">
        <v>9.1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18687.2</v>
      </c>
      <c r="Q35" s="29">
        <f t="shared" ref="Q35:R35" si="3">Q36+Q37+Q38+Q39</f>
        <v>12597.1</v>
      </c>
      <c r="R35" s="29">
        <f t="shared" si="3"/>
        <v>4195.8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431.2</v>
      </c>
      <c r="Q36" s="30">
        <v>214.4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18256</v>
      </c>
      <c r="Q39" s="30">
        <v>12382.7</v>
      </c>
      <c r="R39" s="30">
        <v>4195.8</v>
      </c>
    </row>
    <row r="40" spans="1:18" ht="39" customHeight="1" x14ac:dyDescent="0.25">
      <c r="A40" s="7" t="s">
        <v>27</v>
      </c>
      <c r="O40" s="8">
        <v>20</v>
      </c>
      <c r="P40" s="27">
        <v>13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A40" sqref="A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9">
        <f>'м.р. Волжский'!P21+'г. Новокуйбышевск'!P21</f>
        <v>3691163.2</v>
      </c>
      <c r="Q21" s="9">
        <f>'м.р. Волжский'!Q21+'г. Новокуйбышевск'!Q21</f>
        <v>3653046.4000000004</v>
      </c>
      <c r="R21" s="9">
        <f>'м.р. Волжский'!R21+'г. Новокуйбышевск'!R21</f>
        <v>3205475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9">
        <f>'м.р. Волжский'!P22+'г. Новокуйбышевск'!P22</f>
        <v>3416287.9000000004</v>
      </c>
      <c r="Q22" s="9">
        <f>'м.р. Волжский'!Q22+'г. Новокуйбышевск'!Q22</f>
        <v>3390867.8000000003</v>
      </c>
      <c r="R22" s="9">
        <f>'м.р. Волжский'!R22+'г. Новокуйбышевск'!R22</f>
        <v>3162593.2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9">
        <f>'м.р. Волжский'!P23+'г. Новокуйбышевск'!P23</f>
        <v>2623570.5</v>
      </c>
      <c r="Q23" s="9">
        <f>'м.р. Волжский'!Q23+'г. Новокуйбышевск'!Q23</f>
        <v>2604438.1</v>
      </c>
      <c r="R23" s="9">
        <f>'м.р. Волжский'!R23+'г. Новокуйбышевск'!R23</f>
        <v>2429005.7000000002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9">
        <f>'м.р. Волжский'!P24+'г. Новокуйбышевск'!P24</f>
        <v>1036.1000000000001</v>
      </c>
      <c r="Q24" s="9">
        <f>'м.р. Волжский'!Q24+'г. Новокуйбышевск'!Q24</f>
        <v>585.1</v>
      </c>
      <c r="R24" s="9">
        <f>'м.р. Волжский'!R24+'г. Новокуйбышевск'!R24</f>
        <v>585.1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9">
        <f>'м.р. Волжский'!P25+'г. Новокуйбышевск'!P25</f>
        <v>791681.3</v>
      </c>
      <c r="Q25" s="9">
        <f>'м.р. Волжский'!Q25+'г. Новокуйбышевск'!Q25</f>
        <v>785844.60000000009</v>
      </c>
      <c r="R25" s="9">
        <f>'м.р. Волжский'!R25+'г. Новокуйбышевск'!R25</f>
        <v>733002.4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9">
        <f>'м.р. Волжский'!P26+'г. Новокуйбышевск'!P26</f>
        <v>253095.40000000002</v>
      </c>
      <c r="Q26" s="9">
        <f>'м.р. Волжский'!Q26+'г. Новокуйбышевск'!Q26</f>
        <v>241002.5</v>
      </c>
      <c r="R26" s="9">
        <f>'м.р. Волжский'!R26+'г. Новокуйбышевск'!R26</f>
        <v>27689.899999999998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9">
        <f>'м.р. Волжский'!P27+'г. Новокуйбышевск'!P27</f>
        <v>4223</v>
      </c>
      <c r="Q27" s="9">
        <f>'м.р. Волжский'!Q27+'г. Новокуйбышевск'!Q27</f>
        <v>3870.3999999999996</v>
      </c>
      <c r="R27" s="9">
        <f>'м.р. Волжский'!R27+'г. Новокуйбышевск'!R27</f>
        <v>2861.9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9">
        <f>'м.р. Волжский'!P28+'г. Новокуйбышевск'!P28</f>
        <v>1779.6999999999998</v>
      </c>
      <c r="Q28" s="9">
        <f>'м.р. Волжский'!Q28+'г. Новокуйбышевск'!Q28</f>
        <v>858.9</v>
      </c>
      <c r="R28" s="9">
        <f>'м.р. Волжский'!R28+'г. Новокуйбышевск'!R28</f>
        <v>808.5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9">
        <f>'м.р. Волжский'!P29+'г. Новокуйбышевск'!P29</f>
        <v>13578.4</v>
      </c>
      <c r="Q29" s="9">
        <f>'м.р. Волжский'!Q29+'г. Новокуйбышевск'!Q29</f>
        <v>13578.4</v>
      </c>
      <c r="R29" s="9">
        <f>'м.р. Волжский'!R29+'г. Новокуйбышевск'!R29</f>
        <v>13578.4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9">
        <f>'м.р. Волжский'!P30+'г. Новокуйбышевск'!P30</f>
        <v>1.1000000000000001</v>
      </c>
      <c r="Q30" s="9">
        <f>'м.р. Волжский'!Q30+'г. Новокуйбышевск'!Q30</f>
        <v>1.1000000000000001</v>
      </c>
      <c r="R30" s="9">
        <f>'м.р. Волжский'!R30+'г. Новокуйбышевск'!R30</f>
        <v>1.1000000000000001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9">
        <f>'м.р. Волжский'!P31+'г. Новокуйбышевск'!P31</f>
        <v>13742.2</v>
      </c>
      <c r="Q31" s="9">
        <f>'м.р. Волжский'!Q31+'г. Новокуйбышевск'!Q31</f>
        <v>12152.5</v>
      </c>
      <c r="R31" s="9">
        <f>'м.р. Волжский'!R31+'г. Новокуйбышевск'!R31</f>
        <v>4801.7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9">
        <f>'м.р. Волжский'!P32+'г. Новокуйбышевск'!P32</f>
        <v>219771</v>
      </c>
      <c r="Q32" s="9">
        <f>'м.р. Волжский'!Q32+'г. Новокуйбышевск'!Q32</f>
        <v>210541.2</v>
      </c>
      <c r="R32" s="9">
        <f>'м.р. Волжский'!R32+'г. Новокуйбышевск'!R32</f>
        <v>5638.3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9">
        <f>'м.р. Волжский'!P33+'г. Новокуйбышевск'!P33</f>
        <v>20327</v>
      </c>
      <c r="Q33" s="9">
        <f>'м.р. Волжский'!Q33+'г. Новокуйбышевск'!Q33</f>
        <v>20308.099999999999</v>
      </c>
      <c r="R33" s="9">
        <f>'м.р. Волжский'!R33+'г. Новокуйбышевск'!R33</f>
        <v>14536.5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9">
        <f>'м.р. Волжский'!P34+'г. Новокуйбышевск'!P34</f>
        <v>1452.8999999999999</v>
      </c>
      <c r="Q34" s="9">
        <f>'м.р. Волжский'!Q34+'г. Новокуйбышевск'!Q34</f>
        <v>868</v>
      </c>
      <c r="R34" s="9">
        <f>'м.р. Волжский'!R34+'г. Новокуйбышевск'!R34</f>
        <v>655.4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9">
        <f>'м.р. Волжский'!P35+'г. Новокуйбышевск'!P35</f>
        <v>416978.8</v>
      </c>
      <c r="Q35" s="9">
        <f>'м.р. Волжский'!Q35+'г. Новокуйбышевск'!Q35</f>
        <v>208466.2</v>
      </c>
      <c r="R35" s="9">
        <f>'м.р. Волжский'!R35+'г. Новокуйбышевск'!R35</f>
        <v>105578.4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9">
        <f>'м.р. Волжский'!P36+'г. Новокуйбышевск'!P36</f>
        <v>14328.8</v>
      </c>
      <c r="Q36" s="9">
        <f>'м.р. Волжский'!Q36+'г. Новокуйбышевск'!Q36</f>
        <v>1405.6</v>
      </c>
      <c r="R36" s="9">
        <f>'м.р. Волжский'!R36+'г. Новокуйбышевск'!R36</f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9">
        <f>'м.р. Волжский'!P37+'г. Новокуйбышевск'!P37</f>
        <v>0</v>
      </c>
      <c r="Q37" s="9">
        <f>'м.р. Волжский'!Q37+'г. Новокуйбышевск'!Q37</f>
        <v>0</v>
      </c>
      <c r="R37" s="9">
        <f>'м.р. Волжский'!R37+'г. Новокуйбышевск'!R37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9">
        <f>'м.р. Волжский'!P38+'г. Новокуйбышевск'!P38</f>
        <v>0</v>
      </c>
      <c r="Q38" s="9">
        <f>'м.р. Волжский'!Q38+'г. Новокуйбышевск'!Q38</f>
        <v>0</v>
      </c>
      <c r="R38" s="9">
        <f>'м.р. Волжский'!R38+'г. Новокуйбышевск'!R38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9">
        <f>'м.р. Волжский'!P39+'г. Новокуйбышевск'!P39</f>
        <v>402650</v>
      </c>
      <c r="Q39" s="9">
        <f>'м.р. Волжский'!Q39+'г. Новокуйбышевск'!Q39</f>
        <v>207060.6</v>
      </c>
      <c r="R39" s="9">
        <f>'м.р. Волжский'!R39+'г. Новокуйбышевск'!R39</f>
        <v>105578.4</v>
      </c>
    </row>
    <row r="40" spans="1:18" ht="39" customHeight="1" x14ac:dyDescent="0.2">
      <c r="A40" s="7" t="s">
        <v>27</v>
      </c>
      <c r="O40" s="8">
        <v>20</v>
      </c>
      <c r="P40" s="9">
        <f>'м.р. Волжский'!P40+'г. Новокуйбышевск'!P40</f>
        <v>40</v>
      </c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2483372.7999999998</v>
      </c>
      <c r="Q21" s="29">
        <f t="shared" ref="Q21:R21" si="0">Q22+Q26+Q33+Q34</f>
        <v>2463908.8000000003</v>
      </c>
      <c r="R21" s="29">
        <f t="shared" si="0"/>
        <v>2164562.5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2304497.6</v>
      </c>
      <c r="Q22" s="29">
        <f t="shared" ref="Q22:R22" si="1">Q23+Q24+Q25</f>
        <v>2288960.2000000002</v>
      </c>
      <c r="R22" s="29">
        <f t="shared" si="1"/>
        <v>2138743.7000000002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1769410.5</v>
      </c>
      <c r="Q23" s="30">
        <v>1757853.3</v>
      </c>
      <c r="R23" s="30">
        <v>1642413.7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1022.7</v>
      </c>
      <c r="Q24" s="30">
        <v>585.1</v>
      </c>
      <c r="R24" s="30">
        <v>585.1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534064.4</v>
      </c>
      <c r="Q25" s="30">
        <v>530521.80000000005</v>
      </c>
      <c r="R25" s="30">
        <v>495744.9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165186.90000000002</v>
      </c>
      <c r="Q26" s="29">
        <f t="shared" ref="Q26:R26" si="2">Q27+Q28+Q29+Q30+Q31+Q32</f>
        <v>161330.70000000001</v>
      </c>
      <c r="R26" s="29">
        <f t="shared" si="2"/>
        <v>16492.599999999999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2419.6</v>
      </c>
      <c r="Q27" s="30">
        <v>2091.1999999999998</v>
      </c>
      <c r="R27" s="30">
        <v>1522.7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883.9</v>
      </c>
      <c r="Q28" s="30">
        <v>858.9</v>
      </c>
      <c r="R28" s="30">
        <v>808.5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8836.4</v>
      </c>
      <c r="Q29" s="30">
        <v>8836.4</v>
      </c>
      <c r="R29" s="30">
        <v>8836.4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1.1000000000000001</v>
      </c>
      <c r="Q30" s="30">
        <v>1.1000000000000001</v>
      </c>
      <c r="R30" s="30">
        <v>1.1000000000000001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8058.7</v>
      </c>
      <c r="Q31" s="30">
        <v>7506.4</v>
      </c>
      <c r="R31" s="30">
        <v>1966.6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144987.20000000001</v>
      </c>
      <c r="Q32" s="30">
        <v>142036.70000000001</v>
      </c>
      <c r="R32" s="30">
        <v>3357.3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13446</v>
      </c>
      <c r="Q33" s="30">
        <v>13427.1</v>
      </c>
      <c r="R33" s="30">
        <v>9316.7999999999993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242.3</v>
      </c>
      <c r="Q34" s="30">
        <v>190.8</v>
      </c>
      <c r="R34" s="30">
        <v>9.4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249579.09999999998</v>
      </c>
      <c r="Q35" s="29">
        <f t="shared" ref="Q35:R35" si="3">Q36+Q37+Q38+Q39</f>
        <v>115656</v>
      </c>
      <c r="R35" s="29">
        <f t="shared" si="3"/>
        <v>50179.3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8384.7999999999993</v>
      </c>
      <c r="Q36" s="30">
        <v>1104.7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241194.3</v>
      </c>
      <c r="Q39" s="30">
        <v>114551.3</v>
      </c>
      <c r="R39" s="30">
        <v>50179.3</v>
      </c>
    </row>
    <row r="40" spans="1:18" ht="39" customHeight="1" x14ac:dyDescent="0.25">
      <c r="A40" s="7" t="s">
        <v>27</v>
      </c>
      <c r="O40" s="8">
        <v>20</v>
      </c>
      <c r="P40" s="27">
        <v>22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1207790.4000000001</v>
      </c>
      <c r="Q21" s="29">
        <f t="shared" ref="Q21:R21" si="0">Q22+Q26+Q33+Q34</f>
        <v>1189137.6000000001</v>
      </c>
      <c r="R21" s="29">
        <f t="shared" si="0"/>
        <v>1040912.5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1111790.3</v>
      </c>
      <c r="Q22" s="29">
        <f t="shared" ref="Q22:R22" si="1">Q23+Q24+Q25</f>
        <v>1101907.6000000001</v>
      </c>
      <c r="R22" s="29">
        <f t="shared" si="1"/>
        <v>1023849.5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854160</v>
      </c>
      <c r="Q23" s="30">
        <v>846584.8</v>
      </c>
      <c r="R23" s="30">
        <v>786592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13.4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257616.9</v>
      </c>
      <c r="Q25" s="30">
        <v>255322.8</v>
      </c>
      <c r="R25" s="30">
        <v>237257.5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87908.5</v>
      </c>
      <c r="Q26" s="29">
        <f t="shared" ref="Q26:R26" si="2">Q27+Q28+Q29+Q30+Q31+Q32</f>
        <v>79671.8</v>
      </c>
      <c r="R26" s="29">
        <f t="shared" si="2"/>
        <v>11197.3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1803.4</v>
      </c>
      <c r="Q27" s="30">
        <v>1779.2</v>
      </c>
      <c r="R27" s="30">
        <v>1339.2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895.8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4742</v>
      </c>
      <c r="Q29" s="30">
        <v>4742</v>
      </c>
      <c r="R29" s="30">
        <v>4742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5683.5</v>
      </c>
      <c r="Q31" s="30">
        <v>4646.1000000000004</v>
      </c>
      <c r="R31" s="30">
        <v>2835.1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74783.8</v>
      </c>
      <c r="Q32" s="30">
        <v>68504.5</v>
      </c>
      <c r="R32" s="30">
        <v>2281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6881</v>
      </c>
      <c r="Q33" s="30">
        <v>6881</v>
      </c>
      <c r="R33" s="30">
        <v>5219.7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1210.5999999999999</v>
      </c>
      <c r="Q34" s="30">
        <v>677.2</v>
      </c>
      <c r="R34" s="30">
        <v>646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167399.70000000001</v>
      </c>
      <c r="Q35" s="29">
        <f t="shared" ref="Q35:R35" si="3">Q36+Q37+Q38+Q39</f>
        <v>92810.2</v>
      </c>
      <c r="R35" s="29">
        <f t="shared" si="3"/>
        <v>55399.1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5944</v>
      </c>
      <c r="Q36" s="30">
        <v>300.89999999999998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/>
      <c r="Q37" s="30"/>
      <c r="R37" s="30"/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161455.70000000001</v>
      </c>
      <c r="Q39" s="30">
        <v>92509.3</v>
      </c>
      <c r="R39" s="30">
        <v>55399.1</v>
      </c>
    </row>
    <row r="40" spans="1:18" ht="39" customHeight="1" x14ac:dyDescent="0.25">
      <c r="A40" s="7" t="s">
        <v>27</v>
      </c>
      <c r="O40" s="8">
        <v>20</v>
      </c>
      <c r="P40" s="27">
        <v>18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40"/>
  <sheetViews>
    <sheetView showGridLines="0" topLeftCell="A19" workbookViewId="0">
      <selection activeCell="Y35" sqref="Y35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22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22" ht="20.100000000000001" customHeight="1" x14ac:dyDescent="0.2">
      <c r="A18" s="39" t="s">
        <v>0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39" t="s">
        <v>1</v>
      </c>
      <c r="P18" s="39" t="s">
        <v>2</v>
      </c>
      <c r="Q18" s="39" t="s">
        <v>12</v>
      </c>
      <c r="R18" s="39"/>
    </row>
    <row r="19" spans="1:22" ht="76.5" x14ac:dyDescent="0.2">
      <c r="A19" s="39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39"/>
      <c r="P19" s="39"/>
      <c r="Q19" s="19" t="s">
        <v>24</v>
      </c>
      <c r="R19" s="19" t="s">
        <v>25</v>
      </c>
    </row>
    <row r="20" spans="1:22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22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v>881808.9</v>
      </c>
      <c r="Q21" s="29">
        <v>443603.6</v>
      </c>
      <c r="R21" s="29">
        <v>310649.8</v>
      </c>
      <c r="T21" s="21"/>
      <c r="U21" s="21"/>
      <c r="V21" s="21"/>
    </row>
    <row r="22" spans="1:22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v>561784.30000000005</v>
      </c>
      <c r="Q22" s="29">
        <v>380689.6</v>
      </c>
      <c r="R22" s="29">
        <v>268357.3</v>
      </c>
      <c r="T22" s="21"/>
      <c r="U22" s="21"/>
      <c r="V22" s="21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457669.6</v>
      </c>
      <c r="Q23" s="30">
        <v>300827.40000000002</v>
      </c>
      <c r="R23" s="30">
        <v>206115.7</v>
      </c>
      <c r="T23" s="21"/>
      <c r="U23" s="21"/>
      <c r="V23" s="21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16.8</v>
      </c>
      <c r="Q24" s="30">
        <v>0</v>
      </c>
      <c r="R24" s="30">
        <v>0</v>
      </c>
      <c r="T24" s="21"/>
      <c r="U24" s="21"/>
      <c r="V24" s="21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104097.9</v>
      </c>
      <c r="Q25" s="30">
        <v>79862.2</v>
      </c>
      <c r="R25" s="30">
        <v>62241.599999999999</v>
      </c>
      <c r="T25" s="21"/>
      <c r="U25" s="21"/>
      <c r="V25" s="21"/>
    </row>
    <row r="26" spans="1:22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v>250348.5</v>
      </c>
      <c r="Q26" s="29">
        <v>45856.7</v>
      </c>
      <c r="R26" s="29">
        <v>34157.4</v>
      </c>
      <c r="T26" s="21"/>
      <c r="U26" s="21"/>
      <c r="V26" s="21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2068.6999999999998</v>
      </c>
      <c r="Q27" s="30">
        <v>208.3</v>
      </c>
      <c r="R27" s="30">
        <v>201.8</v>
      </c>
      <c r="T27" s="21"/>
      <c r="U27" s="21"/>
      <c r="V27" s="21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774.7</v>
      </c>
      <c r="Q28" s="30">
        <v>0</v>
      </c>
      <c r="R28" s="30">
        <v>0</v>
      </c>
      <c r="T28" s="21"/>
      <c r="U28" s="21"/>
      <c r="V28" s="21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49579.6</v>
      </c>
      <c r="Q29" s="30">
        <v>22372.2</v>
      </c>
      <c r="R29" s="30">
        <v>22372.2</v>
      </c>
      <c r="T29" s="21"/>
      <c r="U29" s="21"/>
      <c r="V29" s="21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31894.7</v>
      </c>
      <c r="Q30" s="30">
        <v>433.8</v>
      </c>
      <c r="R30" s="30">
        <v>433.8</v>
      </c>
      <c r="T30" s="21"/>
      <c r="U30" s="21"/>
      <c r="V30" s="21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50730.5</v>
      </c>
      <c r="Q31" s="30">
        <v>12246.9</v>
      </c>
      <c r="R31" s="30">
        <v>8591.7000000000007</v>
      </c>
      <c r="T31" s="21"/>
      <c r="U31" s="21"/>
      <c r="V31" s="21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115300.3</v>
      </c>
      <c r="Q32" s="30">
        <v>10595.5</v>
      </c>
      <c r="R32" s="30">
        <v>2557.9</v>
      </c>
      <c r="T32" s="21"/>
      <c r="U32" s="21"/>
      <c r="V32" s="21"/>
    </row>
    <row r="33" spans="1:22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9998.1</v>
      </c>
      <c r="Q33" s="30">
        <v>9469.7999999999993</v>
      </c>
      <c r="R33" s="30">
        <v>1217.0999999999999</v>
      </c>
      <c r="T33" s="21"/>
      <c r="U33" s="21"/>
      <c r="V33" s="21"/>
    </row>
    <row r="34" spans="1:22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59678</v>
      </c>
      <c r="Q34" s="30">
        <v>7587.5</v>
      </c>
      <c r="R34" s="30">
        <v>6918</v>
      </c>
      <c r="T34" s="21"/>
      <c r="U34" s="21"/>
      <c r="V34" s="21"/>
    </row>
    <row r="35" spans="1:22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v>72861.899999999994</v>
      </c>
      <c r="Q35" s="29">
        <v>53992.4</v>
      </c>
      <c r="R35" s="29">
        <v>44972.7</v>
      </c>
      <c r="T35" s="21"/>
      <c r="U35" s="21"/>
      <c r="V35" s="21"/>
    </row>
    <row r="36" spans="1:22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13142.2</v>
      </c>
      <c r="Q36" s="30">
        <v>7107.4</v>
      </c>
      <c r="R36" s="30">
        <v>0</v>
      </c>
      <c r="T36" s="21"/>
      <c r="U36" s="21"/>
      <c r="V36" s="21"/>
    </row>
    <row r="37" spans="1:22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  <c r="T37" s="21"/>
      <c r="U37" s="21"/>
      <c r="V37" s="21"/>
    </row>
    <row r="38" spans="1:22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  <c r="T38" s="21"/>
      <c r="U38" s="21"/>
      <c r="V38" s="21"/>
    </row>
    <row r="39" spans="1:22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59719.7</v>
      </c>
      <c r="Q39" s="30">
        <v>46885</v>
      </c>
      <c r="R39" s="30">
        <v>44972.7</v>
      </c>
      <c r="T39" s="21"/>
      <c r="U39" s="21"/>
      <c r="V39" s="21"/>
    </row>
    <row r="40" spans="1:22" ht="39" customHeight="1" x14ac:dyDescent="0.25">
      <c r="A40" s="7" t="s">
        <v>27</v>
      </c>
      <c r="O40" s="8">
        <v>20</v>
      </c>
      <c r="P40" s="27">
        <v>6</v>
      </c>
      <c r="Q40" s="28"/>
      <c r="R40" s="28"/>
      <c r="T40" s="21"/>
      <c r="U40" s="21"/>
      <c r="V40" s="21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X27" sqref="X27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4789907.1999999993</v>
      </c>
      <c r="Q21" s="29">
        <f t="shared" ref="Q21:R21" si="0">Q22+Q26+Q33+Q34</f>
        <v>4444876.9999999991</v>
      </c>
      <c r="R21" s="29">
        <f t="shared" si="0"/>
        <v>3786848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3712431</v>
      </c>
      <c r="Q22" s="29">
        <f t="shared" ref="Q22:R22" si="1">Q23+Q24+Q25</f>
        <v>3526300.0999999996</v>
      </c>
      <c r="R22" s="29">
        <f t="shared" si="1"/>
        <v>3061055.8000000003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2856695.1</v>
      </c>
      <c r="Q23" s="30">
        <v>2713668.4</v>
      </c>
      <c r="R23" s="30">
        <v>2356249.2000000002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409.7</v>
      </c>
      <c r="Q24" s="30">
        <v>38.799999999999997</v>
      </c>
      <c r="R24" s="30">
        <v>32.700000000000003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855326.2</v>
      </c>
      <c r="Q25" s="30">
        <v>812592.9</v>
      </c>
      <c r="R25" s="30">
        <v>704773.9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908136.29999999993</v>
      </c>
      <c r="Q26" s="29">
        <f t="shared" ref="Q26:R26" si="2">Q27+Q28+Q29+Q30+Q31+Q32</f>
        <v>751089.8</v>
      </c>
      <c r="R26" s="29">
        <f t="shared" si="2"/>
        <v>567883.39999999991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5870.3</v>
      </c>
      <c r="Q27" s="30">
        <v>5268.7</v>
      </c>
      <c r="R27" s="30">
        <v>4634.3999999999996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1664</v>
      </c>
      <c r="Q28" s="30">
        <v>673.7</v>
      </c>
      <c r="R28" s="30">
        <v>613.70000000000005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412008.9</v>
      </c>
      <c r="Q29" s="30">
        <v>386417.2</v>
      </c>
      <c r="R29" s="30">
        <v>386417.1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304.7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243403.8</v>
      </c>
      <c r="Q31" s="30">
        <v>215331.5</v>
      </c>
      <c r="R31" s="30">
        <v>65352.1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244884.6</v>
      </c>
      <c r="Q32" s="30">
        <v>143398.70000000001</v>
      </c>
      <c r="R32" s="30">
        <v>110866.1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17028.8</v>
      </c>
      <c r="Q33" s="30">
        <v>16581.599999999999</v>
      </c>
      <c r="R33" s="30">
        <v>15310.5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152311.1</v>
      </c>
      <c r="Q34" s="30">
        <v>150905.5</v>
      </c>
      <c r="R34" s="30">
        <v>142598.29999999999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83506.399999999994</v>
      </c>
      <c r="Q35" s="29">
        <f t="shared" ref="Q35:R35" si="3">Q36+Q37+Q38+Q39</f>
        <v>45561.1</v>
      </c>
      <c r="R35" s="29">
        <f t="shared" si="3"/>
        <v>38958.400000000001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34597.4</v>
      </c>
      <c r="Q36" s="30">
        <v>14622.4</v>
      </c>
      <c r="R36" s="30">
        <v>9984.4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48909</v>
      </c>
      <c r="Q39" s="30">
        <v>30938.7</v>
      </c>
      <c r="R39" s="30">
        <v>28974</v>
      </c>
    </row>
    <row r="40" spans="1:18" ht="39" customHeight="1" x14ac:dyDescent="0.25">
      <c r="A40" s="7" t="s">
        <v>27</v>
      </c>
      <c r="O40" s="8">
        <v>20</v>
      </c>
      <c r="P40" s="27">
        <v>69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A40" sqref="A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16">
        <f>'м.р. Сызранский'!P21+'м.р. Шигонский'!P21+'г. Сызрань'!P21+'г. Октябрьск'!P21</f>
        <v>2778121.5999999996</v>
      </c>
      <c r="Q21" s="16">
        <f>'м.р. Сызранский'!Q21+'м.р. Шигонский'!Q21+'г. Сызрань'!Q21+'г. Октябрьск'!Q21</f>
        <v>2703896.5</v>
      </c>
      <c r="R21" s="16">
        <f>'м.р. Сызранский'!R21+'м.р. Шигонский'!R21+'г. Сызрань'!R21+'г. Октябрьск'!R21</f>
        <v>2309125.1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16">
        <f>'м.р. Сызранский'!P22+'м.р. Шигонский'!P22+'г. Сызрань'!P22+'г. Октябрьск'!P22</f>
        <v>2519429.2000000002</v>
      </c>
      <c r="Q22" s="16">
        <f>'м.р. Сызранский'!Q22+'м.р. Шигонский'!Q22+'г. Сызрань'!Q22+'г. Октябрьск'!Q22</f>
        <v>2500408.7000000002</v>
      </c>
      <c r="R22" s="16">
        <f>'м.р. Сызранский'!R22+'м.р. Шигонский'!R22+'г. Сызрань'!R22+'г. Октябрьск'!R22</f>
        <v>2281452.5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6">
        <f>'м.р. Сызранский'!P23+'м.р. Шигонский'!P23+'г. Сызрань'!P23+'г. Октябрьск'!P23</f>
        <v>1938767.4</v>
      </c>
      <c r="Q23" s="16">
        <f>'м.р. Сызранский'!Q23+'м.р. Шигонский'!Q23+'г. Сызрань'!Q23+'г. Октябрьск'!Q23</f>
        <v>1921364.9</v>
      </c>
      <c r="R23" s="16">
        <f>'м.р. Сызранский'!R23+'м.р. Шигонский'!R23+'г. Сызрань'!R23+'г. Октябрьск'!R23</f>
        <v>1752320.2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6">
        <f>'м.р. Сызранский'!P24+'м.р. Шигонский'!P24+'г. Сызрань'!P24+'г. Октябрьск'!P24</f>
        <v>6.5</v>
      </c>
      <c r="Q24" s="16">
        <f>'м.р. Сызранский'!Q24+'м.р. Шигонский'!Q24+'г. Сызрань'!Q24+'г. Октябрьск'!Q24</f>
        <v>6.5</v>
      </c>
      <c r="R24" s="16">
        <f>'м.р. Сызранский'!R24+'м.р. Шигонский'!R24+'г. Сызрань'!R24+'г. Октябрьск'!R24</f>
        <v>6.5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6">
        <f>'м.р. Сызранский'!P25+'м.р. Шигонский'!P25+'г. Сызрань'!P25+'г. Октябрьск'!P25</f>
        <v>580655.30000000005</v>
      </c>
      <c r="Q25" s="16">
        <f>'м.р. Сызранский'!Q25+'м.р. Шигонский'!Q25+'г. Сызрань'!Q25+'г. Октябрьск'!Q25</f>
        <v>579037.30000000005</v>
      </c>
      <c r="R25" s="16">
        <f>'м.р. Сызранский'!R25+'м.р. Шигонский'!R25+'г. Сызрань'!R25+'г. Октябрьск'!R25</f>
        <v>529125.79999999993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16">
        <f>'м.р. Сызранский'!P26+'м.р. Шигонский'!P26+'г. Сызрань'!P26+'г. Октябрьск'!P26</f>
        <v>225678.9</v>
      </c>
      <c r="Q26" s="16">
        <f>'м.р. Сызранский'!Q26+'м.р. Шигонский'!Q26+'г. Сызрань'!Q26+'г. Октябрьск'!Q26</f>
        <v>182074</v>
      </c>
      <c r="R26" s="16">
        <f>'м.р. Сызранский'!R26+'м.р. Шигонский'!R26+'г. Сызрань'!R26+'г. Октябрьск'!R26</f>
        <v>16561.2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6">
        <f>'м.р. Сызранский'!P27+'м.р. Шигонский'!P27+'г. Сызрань'!P27+'г. Октябрьск'!P27</f>
        <v>5591.1</v>
      </c>
      <c r="Q27" s="16">
        <f>'м.р. Сызранский'!Q27+'м.р. Шигонский'!Q27+'г. Сызрань'!Q27+'г. Октябрьск'!Q27</f>
        <v>4912.3999999999996</v>
      </c>
      <c r="R27" s="16">
        <f>'м.р. Сызранский'!R27+'м.р. Шигонский'!R27+'г. Сызрань'!R27+'г. Октябрьск'!R27</f>
        <v>3119.7000000000003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6">
        <f>'м.р. Сызранский'!P28+'м.р. Шигонский'!P28+'г. Сызрань'!P28+'г. Октябрьск'!P28</f>
        <v>120</v>
      </c>
      <c r="Q28" s="16">
        <f>'м.р. Сызранский'!Q28+'м.р. Шигонский'!Q28+'г. Сызрань'!Q28+'г. Октябрьск'!Q28</f>
        <v>0</v>
      </c>
      <c r="R28" s="16">
        <f>'м.р. Сызранский'!R28+'м.р. Шигонский'!R28+'г. Сызрань'!R28+'г. Октябрьск'!R28</f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6">
        <f>'м.р. Сызранский'!P29+'м.р. Шигонский'!P29+'г. Сызрань'!P29+'г. Октябрьск'!P29</f>
        <v>4700</v>
      </c>
      <c r="Q29" s="16">
        <f>'м.р. Сызранский'!Q29+'м.р. Шигонский'!Q29+'г. Сызрань'!Q29+'г. Октябрьск'!Q29</f>
        <v>2100</v>
      </c>
      <c r="R29" s="16">
        <f>'м.р. Сызранский'!R29+'м.р. Шигонский'!R29+'г. Сызрань'!R29+'г. Октябрьск'!R29</f>
        <v>2100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16">
        <f>'м.р. Сызранский'!P30+'м.р. Шигонский'!P30+'г. Сызрань'!P30+'г. Октябрьск'!P30</f>
        <v>4839</v>
      </c>
      <c r="Q30" s="16">
        <f>'м.р. Сызранский'!Q30+'м.р. Шигонский'!Q30+'г. Сызрань'!Q30+'г. Октябрьск'!Q30</f>
        <v>0</v>
      </c>
      <c r="R30" s="16">
        <f>'м.р. Сызранский'!R30+'м.р. Шигонский'!R30+'г. Сызрань'!R30+'г. Октябрьск'!R30</f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16">
        <f>'м.р. Сызранский'!P31+'м.р. Шигонский'!P31+'г. Сызрань'!P31+'г. Октябрьск'!P31</f>
        <v>38136.300000000003</v>
      </c>
      <c r="Q31" s="16">
        <f>'м.р. Сызранский'!Q31+'м.р. Шигонский'!Q31+'г. Сызрань'!Q31+'г. Октябрьск'!Q31</f>
        <v>11056.9</v>
      </c>
      <c r="R31" s="16">
        <f>'м.р. Сызранский'!R31+'м.р. Шигонский'!R31+'г. Сызрань'!R31+'г. Октябрьск'!R31</f>
        <v>4099.7999999999993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16">
        <f>'м.р. Сызранский'!P32+'м.р. Шигонский'!P32+'г. Сызрань'!P32+'г. Октябрьск'!P32</f>
        <v>172292.5</v>
      </c>
      <c r="Q32" s="16">
        <f>'м.р. Сызранский'!Q32+'м.р. Шигонский'!Q32+'г. Сызрань'!Q32+'г. Октябрьск'!Q32</f>
        <v>164004.70000000001</v>
      </c>
      <c r="R32" s="16">
        <f>'м.р. Сызранский'!R32+'м.р. Шигонский'!R32+'г. Сызрань'!R32+'г. Октябрьск'!R32</f>
        <v>7241.7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16">
        <f>'м.р. Сызранский'!P33+'м.р. Шигонский'!P33+'г. Сызрань'!P33+'г. Октябрьск'!P33</f>
        <v>20825.399999999998</v>
      </c>
      <c r="Q33" s="16">
        <f>'м.р. Сызранский'!Q33+'м.р. Шигонский'!Q33+'г. Сызрань'!Q33+'г. Октябрьск'!Q33</f>
        <v>20818.7</v>
      </c>
      <c r="R33" s="16">
        <f>'м.р. Сызранский'!R33+'м.р. Шигонский'!R33+'г. Сызрань'!R33+'г. Октябрьск'!R33</f>
        <v>10828.099999999999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16">
        <f>'м.р. Сызранский'!P34+'м.р. Шигонский'!P34+'г. Сызрань'!P34+'г. Октябрьск'!P34</f>
        <v>12188.1</v>
      </c>
      <c r="Q34" s="16">
        <f>'м.р. Сызранский'!Q34+'м.р. Шигонский'!Q34+'г. Сызрань'!Q34+'г. Октябрьск'!Q34</f>
        <v>595.1</v>
      </c>
      <c r="R34" s="16">
        <f>'м.р. Сызранский'!R34+'м.р. Шигонский'!R34+'г. Сызрань'!R34+'г. Октябрьск'!R34</f>
        <v>283.3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16">
        <f>'м.р. Сызранский'!P35+'м.р. Шигонский'!P35+'г. Сызрань'!P35+'г. Октябрьск'!P35</f>
        <v>250860.59999999998</v>
      </c>
      <c r="Q35" s="16">
        <f>'м.р. Сызранский'!Q35+'м.р. Шигонский'!Q35+'г. Сызрань'!Q35+'г. Октябрьск'!Q35</f>
        <v>126786.80000000002</v>
      </c>
      <c r="R35" s="16">
        <f>'м.р. Сызранский'!R35+'м.р. Шигонский'!R35+'г. Сызрань'!R35+'г. Октябрьск'!R35</f>
        <v>51301.5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16">
        <f>'м.р. Сызранский'!P36+'м.р. Шигонский'!P36+'г. Сызрань'!P36+'г. Октябрьск'!P36</f>
        <v>4492.8999999999996</v>
      </c>
      <c r="Q36" s="16">
        <f>'м.р. Сызранский'!Q36+'м.р. Шигонский'!Q36+'г. Сызрань'!Q36+'г. Октябрьск'!Q36</f>
        <v>1660.6999999999998</v>
      </c>
      <c r="R36" s="16">
        <f>'м.р. Сызранский'!R36+'м.р. Шигонский'!R36+'г. Сызрань'!R36+'г. Октябрьск'!R36</f>
        <v>274.2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16">
        <f>'м.р. Сызранский'!P37+'м.р. Шигонский'!P37+'г. Сызрань'!P37+'г. Октябрьск'!P37</f>
        <v>0</v>
      </c>
      <c r="Q37" s="16">
        <f>'м.р. Сызранский'!Q37+'м.р. Шигонский'!Q37+'г. Сызрань'!Q37+'г. Октябрьск'!Q37</f>
        <v>0</v>
      </c>
      <c r="R37" s="16">
        <f>'м.р. Сызранский'!R37+'м.р. Шигонский'!R37+'г. Сызрань'!R37+'г. Октябрьск'!R37</f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16">
        <f>'м.р. Сызранский'!P38+'м.р. Шигонский'!P38+'г. Сызрань'!P38+'г. Октябрьск'!P38</f>
        <v>0</v>
      </c>
      <c r="Q38" s="16">
        <f>'м.р. Сызранский'!Q38+'м.р. Шигонский'!Q38+'г. Сызрань'!Q38+'г. Октябрьск'!Q38</f>
        <v>0</v>
      </c>
      <c r="R38" s="16">
        <f>'м.р. Сызранский'!R38+'м.р. Шигонский'!R38+'г. Сызрань'!R38+'г. Октябрьск'!R38</f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16">
        <f>'м.р. Сызранский'!P39+'м.р. Шигонский'!P39+'г. Сызрань'!P39+'г. Октябрьск'!P39</f>
        <v>246367.7</v>
      </c>
      <c r="Q39" s="16">
        <f>'м.р. Сызранский'!Q39+'м.р. Шигонский'!Q39+'г. Сызрань'!Q39+'г. Октябрьск'!Q39</f>
        <v>125126.1</v>
      </c>
      <c r="R39" s="16">
        <f>'м.р. Сызранский'!R39+'м.р. Шигонский'!R39+'г. Сызрань'!R39+'г. Октябрьск'!R39</f>
        <v>51027.299999999996</v>
      </c>
    </row>
    <row r="40" spans="1:18" ht="39" customHeight="1" x14ac:dyDescent="0.2">
      <c r="A40" s="7" t="s">
        <v>27</v>
      </c>
      <c r="O40" s="8">
        <v>20</v>
      </c>
      <c r="P40" s="16">
        <f>'м.р. Сызранский'!P40+'м.р. Шигонский'!P40+'г. Сызрань'!P40+'г. Октябрьск'!P40</f>
        <v>59</v>
      </c>
      <c r="Q40" s="23"/>
      <c r="R40" s="23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40 Q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40"/>
  <sheetViews>
    <sheetView showGridLines="0" tabSelected="1" topLeftCell="A16" workbookViewId="0">
      <selection activeCell="X33" sqref="X33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22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22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22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22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22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2">
        <v>1875654</v>
      </c>
      <c r="Q21" s="22">
        <v>1240660.3</v>
      </c>
      <c r="R21" s="22">
        <v>1007352.1</v>
      </c>
      <c r="T21" s="21"/>
      <c r="U21" s="21"/>
      <c r="V21" s="21"/>
    </row>
    <row r="22" spans="1:22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2">
        <v>1318077.8999999999</v>
      </c>
      <c r="Q22" s="22">
        <v>1013455.7</v>
      </c>
      <c r="R22" s="22">
        <v>858770</v>
      </c>
      <c r="T22" s="21"/>
      <c r="U22" s="21"/>
      <c r="V22" s="21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1038505.6</v>
      </c>
      <c r="Q23" s="14">
        <v>793862.3</v>
      </c>
      <c r="R23" s="14">
        <v>659560.19999999995</v>
      </c>
      <c r="T23" s="21"/>
      <c r="U23" s="21"/>
      <c r="V23" s="21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1078.5999999999999</v>
      </c>
      <c r="Q24" s="14">
        <v>32.200000000000003</v>
      </c>
      <c r="R24" s="14">
        <v>32.200000000000003</v>
      </c>
      <c r="T24" s="21"/>
      <c r="U24" s="21"/>
      <c r="V24" s="21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278493.7</v>
      </c>
      <c r="Q25" s="14">
        <v>219561.2</v>
      </c>
      <c r="R25" s="14">
        <v>199177.60000000001</v>
      </c>
      <c r="T25" s="21"/>
      <c r="U25" s="21"/>
      <c r="V25" s="21"/>
    </row>
    <row r="26" spans="1:22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2">
        <v>466391.7</v>
      </c>
      <c r="Q26" s="22">
        <v>186133.8</v>
      </c>
      <c r="R26" s="22">
        <v>125693.4</v>
      </c>
      <c r="T26" s="21"/>
      <c r="U26" s="21"/>
      <c r="V26" s="21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3424.3</v>
      </c>
      <c r="Q27" s="14">
        <v>1821</v>
      </c>
      <c r="R27" s="14">
        <v>1073.8</v>
      </c>
      <c r="T27" s="21"/>
      <c r="U27" s="21"/>
      <c r="V27" s="21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5857.8</v>
      </c>
      <c r="Q28" s="14">
        <v>0</v>
      </c>
      <c r="R28" s="14">
        <v>0</v>
      </c>
      <c r="T28" s="21"/>
      <c r="U28" s="21"/>
      <c r="V28" s="21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91264.8</v>
      </c>
      <c r="Q29" s="14">
        <v>70777.5</v>
      </c>
      <c r="R29" s="14">
        <v>70777.5</v>
      </c>
      <c r="T29" s="21"/>
      <c r="U29" s="21"/>
      <c r="V29" s="21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14">
        <v>119947.4</v>
      </c>
      <c r="Q30" s="14">
        <v>3913</v>
      </c>
      <c r="R30" s="14">
        <v>0</v>
      </c>
      <c r="T30" s="21"/>
      <c r="U30" s="21"/>
      <c r="V30" s="21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14">
        <v>84402.8</v>
      </c>
      <c r="Q31" s="14">
        <v>58256.1</v>
      </c>
      <c r="R31" s="14">
        <v>35706.800000000003</v>
      </c>
      <c r="T31" s="21"/>
      <c r="U31" s="21"/>
      <c r="V31" s="21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14">
        <v>161494.6</v>
      </c>
      <c r="Q32" s="14">
        <v>51366.2</v>
      </c>
      <c r="R32" s="14">
        <v>18135.3</v>
      </c>
      <c r="T32" s="21"/>
      <c r="U32" s="21"/>
      <c r="V32" s="21"/>
    </row>
    <row r="33" spans="1:22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14">
        <v>22452.2</v>
      </c>
      <c r="Q33" s="14">
        <v>22201.1</v>
      </c>
      <c r="R33" s="14">
        <v>4090.6</v>
      </c>
      <c r="T33" s="21"/>
      <c r="U33" s="21"/>
      <c r="V33" s="21"/>
    </row>
    <row r="34" spans="1:22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14">
        <v>68732.2</v>
      </c>
      <c r="Q34" s="14">
        <v>18869.7</v>
      </c>
      <c r="R34" s="14">
        <v>18798.099999999999</v>
      </c>
      <c r="T34" s="21"/>
      <c r="U34" s="21"/>
      <c r="V34" s="21"/>
    </row>
    <row r="35" spans="1:22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2">
        <v>133750.70000000001</v>
      </c>
      <c r="Q35" s="22">
        <v>116512.8</v>
      </c>
      <c r="R35" s="22">
        <v>109394.1</v>
      </c>
      <c r="T35" s="21"/>
      <c r="U35" s="21"/>
      <c r="V35" s="21"/>
    </row>
    <row r="36" spans="1:22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14">
        <v>11053.2</v>
      </c>
      <c r="Q36" s="14">
        <v>5282.9</v>
      </c>
      <c r="R36" s="14">
        <v>100</v>
      </c>
      <c r="T36" s="21"/>
      <c r="U36" s="21"/>
      <c r="V36" s="21"/>
    </row>
    <row r="37" spans="1:22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14">
        <v>0</v>
      </c>
      <c r="Q37" s="14">
        <v>0</v>
      </c>
      <c r="R37" s="14">
        <v>0</v>
      </c>
      <c r="T37" s="21"/>
      <c r="U37" s="21"/>
      <c r="V37" s="21"/>
    </row>
    <row r="38" spans="1:22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14">
        <v>0</v>
      </c>
      <c r="Q38" s="14">
        <v>0</v>
      </c>
      <c r="R38" s="14">
        <v>0</v>
      </c>
      <c r="T38" s="21"/>
      <c r="U38" s="21"/>
      <c r="V38" s="21"/>
    </row>
    <row r="39" spans="1:22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14">
        <v>122697.5</v>
      </c>
      <c r="Q39" s="14">
        <v>111229.9</v>
      </c>
      <c r="R39" s="14">
        <v>109294.1</v>
      </c>
      <c r="T39" s="21"/>
      <c r="U39" s="21"/>
      <c r="V39" s="21"/>
    </row>
    <row r="40" spans="1:22" ht="39" customHeight="1" x14ac:dyDescent="0.2">
      <c r="A40" s="7" t="s">
        <v>27</v>
      </c>
      <c r="O40" s="8">
        <v>20</v>
      </c>
      <c r="P40" s="14">
        <v>20</v>
      </c>
      <c r="T40" s="21"/>
      <c r="U40" s="21"/>
      <c r="V40" s="21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 P40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0"/>
  <sheetViews>
    <sheetView showGridLines="0" topLeftCell="A16" workbookViewId="0">
      <selection activeCell="Y26" sqref="Y26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8070640.6000000006</v>
      </c>
      <c r="Q21" s="29">
        <f t="shared" ref="Q21:R21" si="0">Q22+Q26+Q33+Q34</f>
        <v>7598604.1000000006</v>
      </c>
      <c r="R21" s="29">
        <f t="shared" si="0"/>
        <v>6569831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6366754.5</v>
      </c>
      <c r="Q22" s="29">
        <f t="shared" ref="Q22:R22" si="1">Q23+Q24+Q25</f>
        <v>6055817</v>
      </c>
      <c r="R22" s="29">
        <f t="shared" si="1"/>
        <v>5288070.0999999996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4873280.5999999996</v>
      </c>
      <c r="Q23" s="30">
        <v>4633543.2</v>
      </c>
      <c r="R23" s="30">
        <v>4045430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23644.799999999999</v>
      </c>
      <c r="Q24" s="30">
        <v>22744.5</v>
      </c>
      <c r="R24" s="30">
        <v>20844.099999999999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1469829.1</v>
      </c>
      <c r="Q25" s="30">
        <v>1399529.3</v>
      </c>
      <c r="R25" s="30">
        <v>1221796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1457896.7000000002</v>
      </c>
      <c r="Q26" s="29">
        <f t="shared" ref="Q26:R26" si="2">Q27+Q28+Q29+Q30+Q31+Q32</f>
        <v>1303027.7000000002</v>
      </c>
      <c r="R26" s="29">
        <f t="shared" si="2"/>
        <v>1049767.9000000001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9878.5</v>
      </c>
      <c r="Q27" s="30">
        <v>7755.7</v>
      </c>
      <c r="R27" s="30">
        <v>6068.9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16832.8</v>
      </c>
      <c r="Q28" s="30">
        <v>16335.8</v>
      </c>
      <c r="R28" s="30">
        <v>16139.4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609141.69999999995</v>
      </c>
      <c r="Q29" s="30">
        <v>579660.30000000005</v>
      </c>
      <c r="R29" s="30">
        <v>579475.4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444.6</v>
      </c>
      <c r="Q30" s="30">
        <v>136.4</v>
      </c>
      <c r="R30" s="30">
        <v>136.4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519601.7</v>
      </c>
      <c r="Q31" s="30">
        <v>429431</v>
      </c>
      <c r="R31" s="30">
        <v>253362.4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301997.40000000002</v>
      </c>
      <c r="Q32" s="30">
        <v>269708.5</v>
      </c>
      <c r="R32" s="30">
        <v>194585.4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6010.5</v>
      </c>
      <c r="Q33" s="30">
        <v>5987.4</v>
      </c>
      <c r="R33" s="30">
        <v>239.7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239978.9</v>
      </c>
      <c r="Q34" s="30">
        <v>233772</v>
      </c>
      <c r="R34" s="30">
        <v>231753.3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423723</v>
      </c>
      <c r="Q35" s="29">
        <f t="shared" ref="Q35:R35" si="3">Q36+Q37+Q38+Q39</f>
        <v>331240</v>
      </c>
      <c r="R35" s="29">
        <f t="shared" si="3"/>
        <v>141936.20000000001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254210.5</v>
      </c>
      <c r="Q36" s="30">
        <v>201387.3</v>
      </c>
      <c r="R36" s="30">
        <v>13313.6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50</v>
      </c>
      <c r="Q37" s="30">
        <v>50</v>
      </c>
      <c r="R37" s="30">
        <v>50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/>
      <c r="Q38" s="30"/>
      <c r="R38" s="30"/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169462.5</v>
      </c>
      <c r="Q39" s="30">
        <v>129802.7</v>
      </c>
      <c r="R39" s="30">
        <v>128572.6</v>
      </c>
    </row>
    <row r="40" spans="1:18" ht="39" customHeight="1" x14ac:dyDescent="0.25">
      <c r="A40" s="7" t="s">
        <v>27</v>
      </c>
      <c r="O40" s="8">
        <v>20</v>
      </c>
      <c r="P40" s="27">
        <v>146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2 P26:R26 P28:R38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364948.5</v>
      </c>
      <c r="Q21" s="29">
        <f t="shared" ref="Q21:R21" si="0">Q22+Q26+Q33+Q34</f>
        <v>364342.8</v>
      </c>
      <c r="R21" s="29">
        <f t="shared" si="0"/>
        <v>308938.59999999998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341586.8</v>
      </c>
      <c r="Q22" s="29">
        <f t="shared" ref="Q22:R22" si="1">Q23+Q24+Q25</f>
        <v>341586.8</v>
      </c>
      <c r="R22" s="29">
        <f t="shared" si="1"/>
        <v>306449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262378.3</v>
      </c>
      <c r="Q23" s="30">
        <v>262378.3</v>
      </c>
      <c r="R23" s="30">
        <v>235391.5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79208.5</v>
      </c>
      <c r="Q25" s="30">
        <v>79208.5</v>
      </c>
      <c r="R25" s="30">
        <v>71057.5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21148.9</v>
      </c>
      <c r="Q26" s="29">
        <f t="shared" ref="Q26:R26" si="2">Q27+Q28+Q29+Q30+Q31+Q32</f>
        <v>20543.199999999997</v>
      </c>
      <c r="R26" s="29">
        <f t="shared" si="2"/>
        <v>1393.5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547.70000000000005</v>
      </c>
      <c r="Q27" s="30">
        <v>491.8</v>
      </c>
      <c r="R27" s="30">
        <v>228.3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2344.6999999999998</v>
      </c>
      <c r="Q31" s="30">
        <v>2104.3000000000002</v>
      </c>
      <c r="R31" s="30">
        <v>252.1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18256.5</v>
      </c>
      <c r="Q32" s="30">
        <v>17947.099999999999</v>
      </c>
      <c r="R32" s="30">
        <v>913.1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2153.1999999999998</v>
      </c>
      <c r="Q33" s="30">
        <v>2153.1999999999998</v>
      </c>
      <c r="R33" s="30">
        <v>1096.0999999999999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59.6</v>
      </c>
      <c r="Q34" s="30">
        <v>59.6</v>
      </c>
      <c r="R34" s="30">
        <v>0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23819.5</v>
      </c>
      <c r="Q35" s="29">
        <f t="shared" ref="Q35:R35" si="3">Q36+Q37+Q38+Q39</f>
        <v>13618.6</v>
      </c>
      <c r="R35" s="29">
        <f t="shared" si="3"/>
        <v>4791.8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312.2</v>
      </c>
      <c r="Q36" s="30">
        <v>228.2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23507.3</v>
      </c>
      <c r="Q39" s="30">
        <v>13390.4</v>
      </c>
      <c r="R39" s="30">
        <v>4791.8</v>
      </c>
    </row>
    <row r="40" spans="1:18" ht="39" customHeight="1" x14ac:dyDescent="0.25">
      <c r="A40" s="7" t="s">
        <v>27</v>
      </c>
      <c r="O40" s="8">
        <v>20</v>
      </c>
      <c r="P40" s="27">
        <v>11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270044.39999999997</v>
      </c>
      <c r="Q21" s="29">
        <f t="shared" ref="Q21:R21" si="0">Q22+Q26+Q33+Q34</f>
        <v>269570.49999999994</v>
      </c>
      <c r="R21" s="29">
        <f t="shared" si="0"/>
        <v>225451.40000000002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253297.59999999998</v>
      </c>
      <c r="Q22" s="29">
        <f t="shared" ref="Q22:R22" si="1">Q23+Q24+Q25</f>
        <v>253297.59999999998</v>
      </c>
      <c r="R22" s="29">
        <f t="shared" si="1"/>
        <v>223640.1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194539.8</v>
      </c>
      <c r="Q23" s="30">
        <v>194539.8</v>
      </c>
      <c r="R23" s="30">
        <v>171761.5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58757.8</v>
      </c>
      <c r="Q25" s="30">
        <v>58757.8</v>
      </c>
      <c r="R25" s="30">
        <v>51878.6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13463</v>
      </c>
      <c r="Q26" s="29">
        <f t="shared" ref="Q26:R26" si="2">Q27+Q28+Q29+Q30+Q31+Q32</f>
        <v>12993.300000000001</v>
      </c>
      <c r="R26" s="29">
        <f t="shared" si="2"/>
        <v>1115.5999999999999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462</v>
      </c>
      <c r="Q27" s="30">
        <v>462</v>
      </c>
      <c r="R27" s="30">
        <v>301.5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0</v>
      </c>
      <c r="Q29" s="30">
        <v>0</v>
      </c>
      <c r="R29" s="30">
        <v>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1340.4</v>
      </c>
      <c r="Q31" s="30">
        <v>1336.7</v>
      </c>
      <c r="R31" s="30">
        <v>124.5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11660.6</v>
      </c>
      <c r="Q32" s="30">
        <v>11194.6</v>
      </c>
      <c r="R32" s="30">
        <v>689.6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3213.6</v>
      </c>
      <c r="Q33" s="30">
        <v>3213.6</v>
      </c>
      <c r="R33" s="30">
        <v>692.7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70.2</v>
      </c>
      <c r="Q34" s="30">
        <v>66</v>
      </c>
      <c r="R34" s="30">
        <v>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16671.2</v>
      </c>
      <c r="Q35" s="29">
        <f t="shared" ref="Q35:R35" si="3">Q36+Q37+Q38+Q39</f>
        <v>9687.5</v>
      </c>
      <c r="R35" s="29">
        <f t="shared" si="3"/>
        <v>2817.8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0</v>
      </c>
      <c r="Q36" s="30">
        <v>0</v>
      </c>
      <c r="R36" s="30">
        <v>0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16671.2</v>
      </c>
      <c r="Q39" s="30">
        <v>9687.5</v>
      </c>
      <c r="R39" s="30">
        <v>2817.8</v>
      </c>
    </row>
    <row r="40" spans="1:18" ht="39" customHeight="1" x14ac:dyDescent="0.25">
      <c r="A40" s="7" t="s">
        <v>27</v>
      </c>
      <c r="O40" s="8">
        <v>20</v>
      </c>
      <c r="P40" s="27">
        <v>10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showGridLines="0" topLeftCell="A19" workbookViewId="0">
      <selection activeCell="P21" sqref="P21:R40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9" width="9.140625" style="10"/>
    <col min="20" max="20" width="10" style="10" bestFit="1" customWidth="1"/>
    <col min="21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22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22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22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22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22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v>1845248</v>
      </c>
      <c r="Q21" s="29">
        <v>1772844.8</v>
      </c>
      <c r="R21" s="29">
        <v>1523198.6</v>
      </c>
      <c r="T21" s="20"/>
      <c r="U21" s="20"/>
      <c r="V21" s="20"/>
    </row>
    <row r="22" spans="1:22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v>1657949.1</v>
      </c>
      <c r="Q22" s="29">
        <v>1638928.6</v>
      </c>
      <c r="R22" s="29">
        <v>1507322.4</v>
      </c>
      <c r="T22" s="20"/>
      <c r="U22" s="20"/>
      <c r="V22" s="20"/>
    </row>
    <row r="23" spans="1:22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1277086.3999999999</v>
      </c>
      <c r="Q23" s="30">
        <v>1259683.8999999999</v>
      </c>
      <c r="R23" s="30">
        <v>1157727.8999999999</v>
      </c>
      <c r="T23" s="20"/>
      <c r="U23" s="20"/>
      <c r="V23" s="20"/>
    </row>
    <row r="24" spans="1:22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6.5</v>
      </c>
      <c r="Q24" s="30">
        <v>6.5</v>
      </c>
      <c r="R24" s="30">
        <v>6.5</v>
      </c>
      <c r="T24" s="20"/>
      <c r="U24" s="20"/>
      <c r="V24" s="20"/>
    </row>
    <row r="25" spans="1:22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380856.2</v>
      </c>
      <c r="Q25" s="30">
        <v>379238.2</v>
      </c>
      <c r="R25" s="30">
        <v>349588</v>
      </c>
      <c r="T25" s="20"/>
      <c r="U25" s="20"/>
      <c r="V25" s="20"/>
    </row>
    <row r="26" spans="1:22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v>165781.9</v>
      </c>
      <c r="Q26" s="29">
        <v>123994.7</v>
      </c>
      <c r="R26" s="29">
        <v>9468.2000000000007</v>
      </c>
      <c r="T26" s="20"/>
      <c r="U26" s="20"/>
      <c r="V26" s="20"/>
    </row>
    <row r="27" spans="1:22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3983.4</v>
      </c>
      <c r="Q27" s="30">
        <v>3479.7</v>
      </c>
      <c r="R27" s="30">
        <v>2231</v>
      </c>
      <c r="T27" s="20"/>
      <c r="U27" s="20"/>
      <c r="V27" s="20"/>
    </row>
    <row r="28" spans="1:22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120</v>
      </c>
      <c r="Q28" s="30">
        <v>0</v>
      </c>
      <c r="R28" s="30">
        <v>0</v>
      </c>
      <c r="T28" s="20"/>
      <c r="U28" s="20"/>
      <c r="V28" s="20"/>
    </row>
    <row r="29" spans="1:22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2600</v>
      </c>
      <c r="Q29" s="30">
        <v>0</v>
      </c>
      <c r="R29" s="30">
        <v>0</v>
      </c>
      <c r="T29" s="20"/>
      <c r="U29" s="20"/>
      <c r="V29" s="20"/>
    </row>
    <row r="30" spans="1:22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4839</v>
      </c>
      <c r="Q30" s="30">
        <v>0</v>
      </c>
      <c r="R30" s="30">
        <v>0</v>
      </c>
      <c r="T30" s="20"/>
      <c r="U30" s="20"/>
      <c r="V30" s="20"/>
    </row>
    <row r="31" spans="1:22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30196.3</v>
      </c>
      <c r="Q31" s="30">
        <v>3476</v>
      </c>
      <c r="R31" s="30">
        <v>2531.6</v>
      </c>
      <c r="T31" s="20"/>
      <c r="U31" s="20"/>
      <c r="V31" s="20"/>
    </row>
    <row r="32" spans="1:22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124043.2</v>
      </c>
      <c r="Q32" s="30">
        <v>117039</v>
      </c>
      <c r="R32" s="30">
        <v>4705.6000000000004</v>
      </c>
      <c r="T32" s="20"/>
      <c r="U32" s="20"/>
      <c r="V32" s="20"/>
    </row>
    <row r="33" spans="1:22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9768.7999999999993</v>
      </c>
      <c r="Q33" s="30">
        <v>9762.1</v>
      </c>
      <c r="R33" s="30">
        <v>6404</v>
      </c>
      <c r="T33" s="20"/>
      <c r="U33" s="20"/>
      <c r="V33" s="20"/>
    </row>
    <row r="34" spans="1:22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11748.2</v>
      </c>
      <c r="Q34" s="30">
        <v>159.4</v>
      </c>
      <c r="R34" s="30">
        <v>4</v>
      </c>
      <c r="T34" s="20"/>
      <c r="U34" s="20"/>
      <c r="V34" s="20"/>
    </row>
    <row r="35" spans="1:22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v>185561.1</v>
      </c>
      <c r="Q35" s="29">
        <v>89052.1</v>
      </c>
      <c r="R35" s="29">
        <v>38224.1</v>
      </c>
      <c r="T35" s="20"/>
      <c r="U35" s="20"/>
      <c r="V35" s="20"/>
    </row>
    <row r="36" spans="1:22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3422.9</v>
      </c>
      <c r="Q36" s="30">
        <v>876.4</v>
      </c>
      <c r="R36" s="30">
        <v>0</v>
      </c>
      <c r="T36" s="20"/>
      <c r="U36" s="20"/>
      <c r="V36" s="20"/>
    </row>
    <row r="37" spans="1:22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  <c r="T37" s="20"/>
      <c r="U37" s="20"/>
      <c r="V37" s="20"/>
    </row>
    <row r="38" spans="1:22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  <c r="T38" s="20"/>
      <c r="U38" s="20"/>
      <c r="V38" s="20"/>
    </row>
    <row r="39" spans="1:22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182138.2</v>
      </c>
      <c r="Q39" s="30">
        <v>88175.7</v>
      </c>
      <c r="R39" s="30">
        <v>38224.1</v>
      </c>
      <c r="T39" s="20"/>
      <c r="U39" s="20"/>
      <c r="V39" s="20"/>
    </row>
    <row r="40" spans="1:22" ht="39" customHeight="1" x14ac:dyDescent="0.25">
      <c r="A40" s="7" t="s">
        <v>27</v>
      </c>
      <c r="O40" s="8">
        <v>20</v>
      </c>
      <c r="P40" s="27">
        <v>31</v>
      </c>
      <c r="Q40" s="28"/>
      <c r="R40" s="28"/>
      <c r="T40" s="20"/>
      <c r="U40" s="20"/>
      <c r="V40" s="20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showGridLines="0" topLeftCell="A16" workbookViewId="0">
      <selection activeCell="Y31" sqref="Y31"/>
    </sheetView>
  </sheetViews>
  <sheetFormatPr defaultColWidth="9.140625" defaultRowHeight="12.75" x14ac:dyDescent="0.2"/>
  <cols>
    <col min="1" max="1" width="65.85546875" style="10" customWidth="1"/>
    <col min="2" max="14" width="2.85546875" style="10" hidden="1" customWidth="1"/>
    <col min="15" max="15" width="6.42578125" style="10" bestFit="1" customWidth="1"/>
    <col min="16" max="18" width="18.7109375" style="10" customWidth="1"/>
    <col min="19" max="16384" width="9.140625" style="10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ht="20.100000000000001" customHeight="1" x14ac:dyDescent="0.2">
      <c r="A16" s="37" t="s">
        <v>26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x14ac:dyDescent="0.2">
      <c r="A17" s="38" t="s">
        <v>3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20.100000000000001" customHeight="1" x14ac:dyDescent="0.2">
      <c r="A18" s="39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39" t="s">
        <v>1</v>
      </c>
      <c r="P18" s="39" t="s">
        <v>2</v>
      </c>
      <c r="Q18" s="39" t="s">
        <v>12</v>
      </c>
      <c r="R18" s="39"/>
    </row>
    <row r="19" spans="1:18" ht="76.5" x14ac:dyDescent="0.2">
      <c r="A19" s="39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39"/>
      <c r="P19" s="39"/>
      <c r="Q19" s="19" t="s">
        <v>24</v>
      </c>
      <c r="R19" s="19" t="s">
        <v>25</v>
      </c>
    </row>
    <row r="20" spans="1:18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</row>
    <row r="21" spans="1:18" ht="15.75" x14ac:dyDescent="0.2">
      <c r="A21" s="12" t="s">
        <v>4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5">
        <v>1</v>
      </c>
      <c r="P21" s="29">
        <f>P22+P26+P33+P34</f>
        <v>297880.69999999995</v>
      </c>
      <c r="Q21" s="29">
        <f t="shared" ref="Q21:R21" si="0">Q22+Q26+Q33+Q34</f>
        <v>297138.39999999997</v>
      </c>
      <c r="R21" s="29">
        <f t="shared" si="0"/>
        <v>251536.49999999997</v>
      </c>
    </row>
    <row r="22" spans="1:18" ht="25.5" x14ac:dyDescent="0.2">
      <c r="A22" s="12" t="s">
        <v>5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">
        <v>2</v>
      </c>
      <c r="P22" s="29">
        <f>P23+P24+P25</f>
        <v>266595.7</v>
      </c>
      <c r="Q22" s="29">
        <f t="shared" ref="Q22:R22" si="1">Q23+Q24+Q25</f>
        <v>266595.7</v>
      </c>
      <c r="R22" s="29">
        <f t="shared" si="1"/>
        <v>244041</v>
      </c>
    </row>
    <row r="23" spans="1:18" ht="15.75" x14ac:dyDescent="0.2">
      <c r="A23" s="6" t="s">
        <v>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30">
        <v>204762.9</v>
      </c>
      <c r="Q23" s="30">
        <v>204762.9</v>
      </c>
      <c r="R23" s="30">
        <v>187439.3</v>
      </c>
    </row>
    <row r="24" spans="1:18" ht="15.75" x14ac:dyDescent="0.2">
      <c r="A24" s="6" t="s">
        <v>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30">
        <v>0</v>
      </c>
      <c r="Q24" s="30">
        <v>0</v>
      </c>
      <c r="R24" s="30">
        <v>0</v>
      </c>
    </row>
    <row r="25" spans="1:18" ht="15.75" x14ac:dyDescent="0.2">
      <c r="A25" s="6" t="s">
        <v>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30">
        <v>61832.800000000003</v>
      </c>
      <c r="Q25" s="30">
        <v>61832.800000000003</v>
      </c>
      <c r="R25" s="30">
        <v>56601.7</v>
      </c>
    </row>
    <row r="26" spans="1:18" ht="15.75" x14ac:dyDescent="0.2">
      <c r="A26" s="12" t="s">
        <v>6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">
        <v>6</v>
      </c>
      <c r="P26" s="29">
        <f>P27+P28+P29+P30+P31+P32</f>
        <v>25285.1</v>
      </c>
      <c r="Q26" s="29">
        <f t="shared" ref="Q26:R26" si="2">Q27+Q28+Q29+Q30+Q31+Q32</f>
        <v>24542.799999999999</v>
      </c>
      <c r="R26" s="29">
        <f t="shared" si="2"/>
        <v>4583.8999999999996</v>
      </c>
    </row>
    <row r="27" spans="1:18" ht="25.5" x14ac:dyDescent="0.2">
      <c r="A27" s="6" t="s">
        <v>14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30">
        <v>598</v>
      </c>
      <c r="Q27" s="30">
        <v>478.9</v>
      </c>
      <c r="R27" s="30">
        <v>358.9</v>
      </c>
    </row>
    <row r="28" spans="1:18" ht="15.75" x14ac:dyDescent="0.2">
      <c r="A28" s="6" t="s">
        <v>15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30">
        <v>0</v>
      </c>
      <c r="Q28" s="30">
        <v>0</v>
      </c>
      <c r="R28" s="30">
        <v>0</v>
      </c>
    </row>
    <row r="29" spans="1:18" ht="15.75" x14ac:dyDescent="0.2">
      <c r="A29" s="6" t="s">
        <v>16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30">
        <v>2100</v>
      </c>
      <c r="Q29" s="30">
        <v>2100</v>
      </c>
      <c r="R29" s="30">
        <v>2100</v>
      </c>
    </row>
    <row r="30" spans="1:18" ht="15.75" x14ac:dyDescent="0.2">
      <c r="A30" s="6" t="s">
        <v>17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13">
        <v>10</v>
      </c>
      <c r="P30" s="30">
        <v>0</v>
      </c>
      <c r="Q30" s="30">
        <v>0</v>
      </c>
      <c r="R30" s="30">
        <v>0</v>
      </c>
    </row>
    <row r="31" spans="1:18" ht="15.75" x14ac:dyDescent="0.2">
      <c r="A31" s="6" t="s">
        <v>18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13">
        <v>11</v>
      </c>
      <c r="P31" s="30">
        <v>4254.8999999999996</v>
      </c>
      <c r="Q31" s="30">
        <v>4139.8999999999996</v>
      </c>
      <c r="R31" s="30">
        <v>1191.5999999999999</v>
      </c>
    </row>
    <row r="32" spans="1:18" ht="15.75" x14ac:dyDescent="0.2">
      <c r="A32" s="6" t="s">
        <v>19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13">
        <v>12</v>
      </c>
      <c r="P32" s="30">
        <v>18332.2</v>
      </c>
      <c r="Q32" s="30">
        <v>17824</v>
      </c>
      <c r="R32" s="30">
        <v>933.4</v>
      </c>
    </row>
    <row r="33" spans="1:18" ht="15.75" x14ac:dyDescent="0.2">
      <c r="A33" s="12" t="s">
        <v>10</v>
      </c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3">
        <v>13</v>
      </c>
      <c r="P33" s="30">
        <v>5689.8</v>
      </c>
      <c r="Q33" s="30">
        <v>5689.8</v>
      </c>
      <c r="R33" s="30">
        <v>2635.3</v>
      </c>
    </row>
    <row r="34" spans="1:18" ht="15.75" x14ac:dyDescent="0.2">
      <c r="A34" s="12" t="s">
        <v>11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3">
        <v>14</v>
      </c>
      <c r="P34" s="30">
        <v>310.10000000000002</v>
      </c>
      <c r="Q34" s="30">
        <v>310.10000000000002</v>
      </c>
      <c r="R34" s="30">
        <v>276.3</v>
      </c>
    </row>
    <row r="35" spans="1:18" ht="15.75" x14ac:dyDescent="0.2">
      <c r="A35" s="12" t="s">
        <v>13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3">
        <v>15</v>
      </c>
      <c r="P35" s="29">
        <f>P36+P37+P38+P39</f>
        <v>24808.799999999999</v>
      </c>
      <c r="Q35" s="29">
        <f t="shared" ref="Q35:R35" si="3">Q36+Q37+Q38+Q39</f>
        <v>14428.6</v>
      </c>
      <c r="R35" s="29">
        <f t="shared" si="3"/>
        <v>5467.8</v>
      </c>
    </row>
    <row r="36" spans="1:18" ht="25.5" x14ac:dyDescent="0.2">
      <c r="A36" s="12" t="s">
        <v>20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3">
        <v>16</v>
      </c>
      <c r="P36" s="30">
        <v>757.8</v>
      </c>
      <c r="Q36" s="30">
        <v>556.1</v>
      </c>
      <c r="R36" s="30">
        <v>274.2</v>
      </c>
    </row>
    <row r="37" spans="1:18" ht="15.75" x14ac:dyDescent="0.2">
      <c r="A37" s="12" t="s">
        <v>21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3">
        <v>17</v>
      </c>
      <c r="P37" s="30">
        <v>0</v>
      </c>
      <c r="Q37" s="30">
        <v>0</v>
      </c>
      <c r="R37" s="30">
        <v>0</v>
      </c>
    </row>
    <row r="38" spans="1:18" ht="15.75" x14ac:dyDescent="0.2">
      <c r="A38" s="12" t="s">
        <v>22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3">
        <v>18</v>
      </c>
      <c r="P38" s="30">
        <v>0</v>
      </c>
      <c r="Q38" s="30">
        <v>0</v>
      </c>
      <c r="R38" s="30">
        <v>0</v>
      </c>
    </row>
    <row r="39" spans="1:18" ht="15.75" x14ac:dyDescent="0.2">
      <c r="A39" s="12" t="s">
        <v>23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3">
        <v>19</v>
      </c>
      <c r="P39" s="30">
        <v>24051</v>
      </c>
      <c r="Q39" s="30">
        <v>13872.5</v>
      </c>
      <c r="R39" s="30">
        <v>5193.6000000000004</v>
      </c>
    </row>
    <row r="40" spans="1:18" ht="39" customHeight="1" x14ac:dyDescent="0.25">
      <c r="A40" s="7" t="s">
        <v>27</v>
      </c>
      <c r="O40" s="8">
        <v>20</v>
      </c>
      <c r="P40" s="27">
        <v>7</v>
      </c>
      <c r="Q40" s="28"/>
      <c r="R40" s="28"/>
    </row>
  </sheetData>
  <sheetProtection selectLockedCells="1"/>
  <mergeCells count="6">
    <mergeCell ref="A16:R16"/>
    <mergeCell ref="A17:R17"/>
    <mergeCell ref="A18:A19"/>
    <mergeCell ref="O18:O19"/>
    <mergeCell ref="P18:P19"/>
    <mergeCell ref="Q18:R18"/>
  </mergeCells>
  <dataValidations count="2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40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3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3.2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Жигулевск'!data_r_15</vt:lpstr>
      <vt:lpstr>'г. Новокуйбышевск'!data_r_15</vt:lpstr>
      <vt:lpstr>'г. Октябрьск'!data_r_15</vt:lpstr>
      <vt:lpstr>'г. Отрадный'!data_r_15</vt:lpstr>
      <vt:lpstr>'г. Похвистнево'!data_r_15</vt:lpstr>
      <vt:lpstr>'г. Самара'!data_r_15</vt:lpstr>
      <vt:lpstr>'г. Сызрань'!data_r_15</vt:lpstr>
      <vt:lpstr>'г. Тольятти'!data_r_15</vt:lpstr>
      <vt:lpstr>'г. Чапаевск'!data_r_15</vt:lpstr>
      <vt:lpstr>'г.о. Кинель'!data_r_15</vt:lpstr>
      <vt:lpstr>'Деп Сам'!data_r_15</vt:lpstr>
      <vt:lpstr>'Деп Тольятти'!data_r_15</vt:lpstr>
      <vt:lpstr>ЗУ!data_r_15</vt:lpstr>
      <vt:lpstr>КУ!data_r_15</vt:lpstr>
      <vt:lpstr>'м.р.  Приволжский'!data_r_15</vt:lpstr>
      <vt:lpstr>'м.р. Алексеевский'!data_r_15</vt:lpstr>
      <vt:lpstr>'м.р. Безенчукский'!data_r_15</vt:lpstr>
      <vt:lpstr>'м.р. Богатовский'!data_r_15</vt:lpstr>
      <vt:lpstr>'м.р. Большеглушицкий'!data_r_15</vt:lpstr>
      <vt:lpstr>'м.р. Большечерниговский'!data_r_15</vt:lpstr>
      <vt:lpstr>'м.р. Борский'!data_r_15</vt:lpstr>
      <vt:lpstr>'м.р. Волжский'!data_r_15</vt:lpstr>
      <vt:lpstr>'м.р. Елховский'!data_r_15</vt:lpstr>
      <vt:lpstr>'м.р. Исаклинский'!data_r_15</vt:lpstr>
      <vt:lpstr>'м.р. Камышлинский'!data_r_15</vt:lpstr>
      <vt:lpstr>'м.р. Кинельский'!data_r_15</vt:lpstr>
      <vt:lpstr>'м.р. Клявлинский'!data_r_15</vt:lpstr>
      <vt:lpstr>'м.р. Кошкинский'!data_r_15</vt:lpstr>
      <vt:lpstr>'м.р. Красноармейский'!data_r_15</vt:lpstr>
      <vt:lpstr>'м.р. Красноярский'!data_r_15</vt:lpstr>
      <vt:lpstr>'м.р. Нефтегорский'!data_r_15</vt:lpstr>
      <vt:lpstr>'м.р. Пестравский'!data_r_15</vt:lpstr>
      <vt:lpstr>'м.р. Похвистневский'!data_r_15</vt:lpstr>
      <vt:lpstr>'м.р. Сергиевский'!data_r_15</vt:lpstr>
      <vt:lpstr>'м.р. Ставропольский'!data_r_15</vt:lpstr>
      <vt:lpstr>'м.р. Сызранский'!data_r_15</vt:lpstr>
      <vt:lpstr>'м.р. Хворостянский'!data_r_15</vt:lpstr>
      <vt:lpstr>'м.р. Челно-Вершинский'!data_r_15</vt:lpstr>
      <vt:lpstr>'м.р. Шенталинский'!data_r_15</vt:lpstr>
      <vt:lpstr>'м.р. Шигонский'!data_r_15</vt:lpstr>
      <vt:lpstr>'м.р.Кинель-Черкасский '!data_r_15</vt:lpstr>
      <vt:lpstr>ОУ!data_r_15</vt:lpstr>
      <vt:lpstr>ПУ!data_r_15</vt:lpstr>
      <vt:lpstr>СВУ!data_r_15</vt:lpstr>
      <vt:lpstr>СЗ!data_r_15</vt:lpstr>
      <vt:lpstr>СУ!data_r_15</vt:lpstr>
      <vt:lpstr>ЦУ!data_r_15</vt:lpstr>
      <vt:lpstr>ЮВУ!data_r_15</vt:lpstr>
      <vt:lpstr>ЮЗУ!data_r_15</vt:lpstr>
      <vt:lpstr>ЮУ!data_r_15</vt:lpstr>
      <vt:lpstr>data_r_15</vt:lpstr>
      <vt:lpstr>'г. Жигулевск'!razdel_15</vt:lpstr>
      <vt:lpstr>'г. Новокуйбышевск'!razdel_15</vt:lpstr>
      <vt:lpstr>'г. Октябрьск'!razdel_15</vt:lpstr>
      <vt:lpstr>'г. Отрадный'!razdel_15</vt:lpstr>
      <vt:lpstr>'г. Похвистнево'!razdel_15</vt:lpstr>
      <vt:lpstr>'г. Самара'!razdel_15</vt:lpstr>
      <vt:lpstr>'г. Сызрань'!razdel_15</vt:lpstr>
      <vt:lpstr>'г. Тольятти'!razdel_15</vt:lpstr>
      <vt:lpstr>'г. Чапаевск'!razdel_15</vt:lpstr>
      <vt:lpstr>'г.о. Кинель'!razdel_15</vt:lpstr>
      <vt:lpstr>'Деп Сам'!razdel_15</vt:lpstr>
      <vt:lpstr>'Деп Тольятти'!razdel_15</vt:lpstr>
      <vt:lpstr>ЗУ!razdel_15</vt:lpstr>
      <vt:lpstr>КУ!razdel_15</vt:lpstr>
      <vt:lpstr>'м.р.  Приволжский'!razdel_15</vt:lpstr>
      <vt:lpstr>'м.р. Алексеевский'!razdel_15</vt:lpstr>
      <vt:lpstr>'м.р. Безенчукский'!razdel_15</vt:lpstr>
      <vt:lpstr>'м.р. Богатовский'!razdel_15</vt:lpstr>
      <vt:lpstr>'м.р. Большеглушицкий'!razdel_15</vt:lpstr>
      <vt:lpstr>'м.р. Большечерниговский'!razdel_15</vt:lpstr>
      <vt:lpstr>'м.р. Борский'!razdel_15</vt:lpstr>
      <vt:lpstr>'м.р. Волжский'!razdel_15</vt:lpstr>
      <vt:lpstr>'м.р. Елховский'!razdel_15</vt:lpstr>
      <vt:lpstr>'м.р. Исаклинский'!razdel_15</vt:lpstr>
      <vt:lpstr>'м.р. Камышлинский'!razdel_15</vt:lpstr>
      <vt:lpstr>'м.р. Кинельский'!razdel_15</vt:lpstr>
      <vt:lpstr>'м.р. Клявлинский'!razdel_15</vt:lpstr>
      <vt:lpstr>'м.р. Кошкинский'!razdel_15</vt:lpstr>
      <vt:lpstr>'м.р. Красноармейский'!razdel_15</vt:lpstr>
      <vt:lpstr>'м.р. Красноярский'!razdel_15</vt:lpstr>
      <vt:lpstr>'м.р. Нефтегорский'!razdel_15</vt:lpstr>
      <vt:lpstr>'м.р. Пестравский'!razdel_15</vt:lpstr>
      <vt:lpstr>'м.р. Похвистневский'!razdel_15</vt:lpstr>
      <vt:lpstr>'м.р. Сергиевский'!razdel_15</vt:lpstr>
      <vt:lpstr>'м.р. Ставропольский'!razdel_15</vt:lpstr>
      <vt:lpstr>'м.р. Сызранский'!razdel_15</vt:lpstr>
      <vt:lpstr>'м.р. Хворостянский'!razdel_15</vt:lpstr>
      <vt:lpstr>'м.р. Челно-Вершинский'!razdel_15</vt:lpstr>
      <vt:lpstr>'м.р. Шенталинский'!razdel_15</vt:lpstr>
      <vt:lpstr>'м.р. Шигонский'!razdel_15</vt:lpstr>
      <vt:lpstr>'м.р.Кинель-Черкасский '!razdel_15</vt:lpstr>
      <vt:lpstr>ОУ!razdel_15</vt:lpstr>
      <vt:lpstr>ПУ!razdel_15</vt:lpstr>
      <vt:lpstr>СВУ!razdel_15</vt:lpstr>
      <vt:lpstr>СЗ!razdel_15</vt:lpstr>
      <vt:lpstr>СУ!razdel_15</vt:lpstr>
      <vt:lpstr>ЦУ!razdel_15</vt:lpstr>
      <vt:lpstr>ЮВУ!razdel_15</vt:lpstr>
      <vt:lpstr>ЮЗУ!razdel_15</vt:lpstr>
      <vt:lpstr>ЮУ!razdel_15</vt:lpstr>
      <vt:lpstr>razdel_15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2024-04-10T07:52:26Z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